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石油学院工作\奖、助、贷、勤\团委先进个人\2024年\科技创新先进个人\教师\"/>
    </mc:Choice>
  </mc:AlternateContent>
  <xr:revisionPtr revIDLastSave="0" documentId="13_ncr:1_{337A8AFC-171C-4090-9A2B-E0913F092875}" xr6:coauthVersionLast="36" xr6:coauthVersionMax="47" xr10:uidLastSave="{00000000-0000-0000-0000-000000000000}"/>
  <bookViews>
    <workbookView xWindow="0" yWindow="0" windowWidth="20160" windowHeight="7284" xr2:uid="{09099C21-1F3F-42F2-9ADE-8C75DBC7E5EB}"/>
  </bookViews>
  <sheets>
    <sheet name="附件3 科技创新优秀指导教师信息汇总表" sheetId="5" r:id="rId1"/>
    <sheet name="表1.全国普通高校大学生竞赛排行榜" sheetId="6" r:id="rId2"/>
    <sheet name="表2.获奖金额及对应奖项" sheetId="4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4" i="5" l="1"/>
  <c r="S24" i="5" s="1"/>
  <c r="R23" i="5"/>
  <c r="S23" i="5" s="1"/>
  <c r="K23" i="5"/>
  <c r="K24" i="5"/>
  <c r="G23" i="5"/>
  <c r="G24" i="5"/>
  <c r="R18" i="5" l="1"/>
  <c r="K18" i="5"/>
  <c r="G18" i="5"/>
  <c r="R19" i="5"/>
  <c r="K19" i="5"/>
  <c r="G19" i="5"/>
  <c r="R21" i="5"/>
  <c r="K21" i="5"/>
  <c r="G21" i="5"/>
  <c r="R11" i="5"/>
  <c r="K11" i="5"/>
  <c r="G11" i="5"/>
  <c r="R34" i="5"/>
  <c r="K34" i="5"/>
  <c r="G34" i="5"/>
  <c r="R33" i="5"/>
  <c r="K33" i="5"/>
  <c r="G33" i="5"/>
  <c r="L18" i="5" l="1"/>
  <c r="M18" i="5" s="1"/>
  <c r="S18" i="5" s="1"/>
  <c r="T18" i="5" s="1"/>
  <c r="L21" i="5"/>
  <c r="M21" i="5" s="1"/>
  <c r="S21" i="5" s="1"/>
  <c r="T21" i="5" s="1"/>
  <c r="L33" i="5"/>
  <c r="M33" i="5" s="1"/>
  <c r="S33" i="5" s="1"/>
  <c r="T33" i="5" s="1"/>
  <c r="L19" i="5"/>
  <c r="M19" i="5" s="1"/>
  <c r="S19" i="5" s="1"/>
  <c r="T19" i="5" s="1"/>
  <c r="L11" i="5"/>
  <c r="M11" i="5" s="1"/>
  <c r="P11" i="5" s="1"/>
  <c r="L34" i="5"/>
  <c r="M34" i="5" s="1"/>
  <c r="S34" i="5" s="1"/>
  <c r="T34" i="5" s="1"/>
  <c r="P18" i="5" l="1"/>
  <c r="P21" i="5"/>
  <c r="P19" i="5"/>
  <c r="S11" i="5"/>
  <c r="T11" i="5" s="1"/>
  <c r="P33" i="5"/>
  <c r="P34" i="5"/>
  <c r="K48" i="5"/>
  <c r="K47" i="5"/>
  <c r="K49" i="5"/>
  <c r="R48" i="5" l="1"/>
  <c r="G48" i="5"/>
  <c r="R47" i="5"/>
  <c r="G47" i="5"/>
  <c r="R49" i="5"/>
  <c r="G49" i="5"/>
  <c r="R17" i="5"/>
  <c r="K17" i="5"/>
  <c r="G17" i="5"/>
  <c r="R37" i="5"/>
  <c r="K37" i="5"/>
  <c r="G37" i="5"/>
  <c r="R45" i="5"/>
  <c r="K45" i="5"/>
  <c r="G45" i="5"/>
  <c r="R44" i="5"/>
  <c r="K44" i="5"/>
  <c r="G44" i="5"/>
  <c r="R36" i="5"/>
  <c r="K36" i="5"/>
  <c r="G36" i="5"/>
  <c r="R35" i="5"/>
  <c r="K35" i="5"/>
  <c r="G35" i="5"/>
  <c r="L35" i="5" l="1"/>
  <c r="M35" i="5" s="1"/>
  <c r="S35" i="5" s="1"/>
  <c r="T35" i="5" s="1"/>
  <c r="L37" i="5"/>
  <c r="M37" i="5" s="1"/>
  <c r="S37" i="5" s="1"/>
  <c r="T37" i="5" s="1"/>
  <c r="L48" i="5"/>
  <c r="M48" i="5" s="1"/>
  <c r="S48" i="5" s="1"/>
  <c r="T48" i="5" s="1"/>
  <c r="L44" i="5"/>
  <c r="M44" i="5" s="1"/>
  <c r="P44" i="5" s="1"/>
  <c r="L49" i="5"/>
  <c r="M49" i="5" s="1"/>
  <c r="S49" i="5" s="1"/>
  <c r="T49" i="5" s="1"/>
  <c r="L36" i="5"/>
  <c r="M36" i="5" s="1"/>
  <c r="P36" i="5" s="1"/>
  <c r="L17" i="5"/>
  <c r="M17" i="5" s="1"/>
  <c r="S17" i="5" s="1"/>
  <c r="T17" i="5" s="1"/>
  <c r="L45" i="5"/>
  <c r="M45" i="5" s="1"/>
  <c r="S45" i="5" s="1"/>
  <c r="T45" i="5" s="1"/>
  <c r="L47" i="5"/>
  <c r="M47" i="5" s="1"/>
  <c r="P47" i="5" s="1"/>
  <c r="P48" i="5" l="1"/>
  <c r="P49" i="5"/>
  <c r="P37" i="5"/>
  <c r="P35" i="5"/>
  <c r="S36" i="5"/>
  <c r="T36" i="5" s="1"/>
  <c r="S44" i="5"/>
  <c r="T44" i="5" s="1"/>
  <c r="P17" i="5"/>
  <c r="S47" i="5"/>
  <c r="T47" i="5" s="1"/>
  <c r="P45" i="5"/>
  <c r="R20" i="5" l="1"/>
  <c r="K20" i="5"/>
  <c r="G20" i="5"/>
  <c r="R43" i="5"/>
  <c r="K43" i="5"/>
  <c r="G43" i="5"/>
  <c r="R42" i="5"/>
  <c r="K42" i="5"/>
  <c r="G42" i="5"/>
  <c r="R39" i="5"/>
  <c r="K39" i="5"/>
  <c r="G39" i="5"/>
  <c r="R38" i="5"/>
  <c r="K38" i="5"/>
  <c r="G38" i="5"/>
  <c r="K26" i="5"/>
  <c r="K25" i="5"/>
  <c r="T14" i="5"/>
  <c r="M14" i="5"/>
  <c r="L39" i="5" l="1"/>
  <c r="M39" i="5" s="1"/>
  <c r="P39" i="5" s="1"/>
  <c r="L20" i="5"/>
  <c r="M20" i="5" s="1"/>
  <c r="S20" i="5" s="1"/>
  <c r="T20" i="5" s="1"/>
  <c r="L38" i="5"/>
  <c r="M38" i="5" s="1"/>
  <c r="S38" i="5" s="1"/>
  <c r="T38" i="5" s="1"/>
  <c r="L43" i="5"/>
  <c r="M43" i="5" s="1"/>
  <c r="S43" i="5" s="1"/>
  <c r="T43" i="5" s="1"/>
  <c r="L42" i="5"/>
  <c r="M42" i="5" s="1"/>
  <c r="S42" i="5" s="1"/>
  <c r="T42" i="5" s="1"/>
  <c r="K16" i="5"/>
  <c r="K31" i="5"/>
  <c r="K22" i="5"/>
  <c r="K30" i="5"/>
  <c r="S39" i="5" l="1"/>
  <c r="T39" i="5" s="1"/>
  <c r="P20" i="5"/>
  <c r="P42" i="5"/>
  <c r="P43" i="5"/>
  <c r="P38" i="5"/>
  <c r="R28" i="5"/>
  <c r="K28" i="5"/>
  <c r="G28" i="5"/>
  <c r="K27" i="5"/>
  <c r="G27" i="5"/>
  <c r="R22" i="5"/>
  <c r="G22" i="5"/>
  <c r="R26" i="5"/>
  <c r="G26" i="5"/>
  <c r="R25" i="5"/>
  <c r="G25" i="5"/>
  <c r="R31" i="5"/>
  <c r="G31" i="5"/>
  <c r="R16" i="5"/>
  <c r="G16" i="5"/>
  <c r="R10" i="5"/>
  <c r="K10" i="5"/>
  <c r="G10" i="5"/>
  <c r="R9" i="5"/>
  <c r="K9" i="5"/>
  <c r="G9" i="5"/>
  <c r="R30" i="5"/>
  <c r="G30" i="5"/>
  <c r="R46" i="5"/>
  <c r="K46" i="5"/>
  <c r="G46" i="5"/>
  <c r="R32" i="5"/>
  <c r="K32" i="5"/>
  <c r="G32" i="5"/>
  <c r="R8" i="5"/>
  <c r="K8" i="5"/>
  <c r="G8" i="5"/>
  <c r="R40" i="5"/>
  <c r="K40" i="5"/>
  <c r="G40" i="5"/>
  <c r="R41" i="5"/>
  <c r="K41" i="5"/>
  <c r="G41" i="5"/>
  <c r="R4" i="5"/>
  <c r="K4" i="5"/>
  <c r="G4" i="5"/>
  <c r="R3" i="5"/>
  <c r="K3" i="5"/>
  <c r="G3" i="5"/>
  <c r="R6" i="5"/>
  <c r="K6" i="5"/>
  <c r="G6" i="5"/>
  <c r="R29" i="5"/>
  <c r="K29" i="5"/>
  <c r="G29" i="5"/>
  <c r="R12" i="5"/>
  <c r="K12" i="5"/>
  <c r="G12" i="5"/>
  <c r="R5" i="5"/>
  <c r="K5" i="5"/>
  <c r="G5" i="5"/>
  <c r="L28" i="5" l="1"/>
  <c r="L10" i="5"/>
  <c r="L26" i="5"/>
  <c r="M26" i="5" s="1"/>
  <c r="S26" i="5" s="1"/>
  <c r="T26" i="5" s="1"/>
  <c r="L27" i="5"/>
  <c r="L31" i="5"/>
  <c r="M31" i="5" s="1"/>
  <c r="P31" i="5" s="1"/>
  <c r="L8" i="5"/>
  <c r="L16" i="5"/>
  <c r="L22" i="5"/>
  <c r="M22" i="5" s="1"/>
  <c r="S22" i="5" s="1"/>
  <c r="T22" i="5" s="1"/>
  <c r="L46" i="5"/>
  <c r="L9" i="5"/>
  <c r="L25" i="5"/>
  <c r="M25" i="5" s="1"/>
  <c r="S25" i="5" s="1"/>
  <c r="T25" i="5" s="1"/>
  <c r="L30" i="5"/>
  <c r="M30" i="5" s="1"/>
  <c r="S30" i="5" s="1"/>
  <c r="T30" i="5" s="1"/>
  <c r="L41" i="5"/>
  <c r="L32" i="5"/>
  <c r="L40" i="5"/>
  <c r="L4" i="5"/>
  <c r="L29" i="5"/>
  <c r="M29" i="5" s="1"/>
  <c r="L3" i="5"/>
  <c r="L6" i="5"/>
  <c r="M6" i="5" s="1"/>
  <c r="L5" i="5"/>
  <c r="M5" i="5" s="1"/>
  <c r="L12" i="5"/>
  <c r="M12" i="5" s="1"/>
  <c r="R14" i="5"/>
  <c r="K14" i="5"/>
  <c r="G14" i="5"/>
  <c r="K15" i="5"/>
  <c r="R7" i="5"/>
  <c r="K7" i="5"/>
  <c r="G7" i="5"/>
  <c r="R15" i="5"/>
  <c r="G15" i="5"/>
  <c r="M27" i="5" l="1"/>
  <c r="P27" i="5" s="1"/>
  <c r="M41" i="5"/>
  <c r="P41" i="5" s="1"/>
  <c r="M32" i="5"/>
  <c r="P32" i="5" s="1"/>
  <c r="M8" i="5"/>
  <c r="S8" i="5" s="1"/>
  <c r="T8" i="5" s="1"/>
  <c r="M4" i="5"/>
  <c r="S4" i="5" s="1"/>
  <c r="T4" i="5" s="1"/>
  <c r="M9" i="5"/>
  <c r="S9" i="5" s="1"/>
  <c r="T9" i="5" s="1"/>
  <c r="M16" i="5"/>
  <c r="P16" i="5" s="1"/>
  <c r="M10" i="5"/>
  <c r="S10" i="5" s="1"/>
  <c r="T10" i="5" s="1"/>
  <c r="M3" i="5"/>
  <c r="S3" i="5" s="1"/>
  <c r="T3" i="5" s="1"/>
  <c r="M46" i="5"/>
  <c r="S46" i="5" s="1"/>
  <c r="T46" i="5" s="1"/>
  <c r="M40" i="5"/>
  <c r="P40" i="5" s="1"/>
  <c r="M28" i="5"/>
  <c r="P28" i="5" s="1"/>
  <c r="S12" i="5"/>
  <c r="T12" i="5" s="1"/>
  <c r="S29" i="5"/>
  <c r="T29" i="5" s="1"/>
  <c r="P5" i="5"/>
  <c r="S6" i="5"/>
  <c r="T6" i="5" s="1"/>
  <c r="P26" i="5"/>
  <c r="S31" i="5"/>
  <c r="T31" i="5" s="1"/>
  <c r="P22" i="5"/>
  <c r="P25" i="5"/>
  <c r="P30" i="5"/>
  <c r="P6" i="5"/>
  <c r="S5" i="5"/>
  <c r="T5" i="5" s="1"/>
  <c r="P12" i="5"/>
  <c r="L15" i="5"/>
  <c r="M15" i="5" s="1"/>
  <c r="L7" i="5"/>
  <c r="M7" i="5" s="1"/>
  <c r="P4" i="5" l="1"/>
  <c r="S27" i="5"/>
  <c r="T27" i="5" s="1"/>
  <c r="P9" i="5"/>
  <c r="S40" i="5"/>
  <c r="T40" i="5" s="1"/>
  <c r="P46" i="5"/>
  <c r="S32" i="5"/>
  <c r="T32" i="5" s="1"/>
  <c r="S16" i="5"/>
  <c r="T16" i="5" s="1"/>
  <c r="P3" i="5"/>
  <c r="S41" i="5"/>
  <c r="T41" i="5" s="1"/>
  <c r="S28" i="5"/>
  <c r="T28" i="5" s="1"/>
  <c r="P10" i="5"/>
  <c r="P8" i="5"/>
  <c r="P29" i="5"/>
  <c r="P15" i="5"/>
  <c r="P7" i="5"/>
  <c r="S7" i="5" l="1"/>
  <c r="T7" i="5" s="1"/>
  <c r="S15" i="5"/>
  <c r="T15" i="5" s="1"/>
  <c r="G13" i="5"/>
  <c r="R13" i="5" l="1"/>
  <c r="K13" i="5"/>
  <c r="L13" i="5" s="1"/>
  <c r="M13" i="5" s="1"/>
  <c r="S13" i="5" l="1"/>
  <c r="T13" i="5" s="1"/>
  <c r="P13" i="5"/>
</calcChain>
</file>

<file path=xl/sharedStrings.xml><?xml version="1.0" encoding="utf-8"?>
<sst xmlns="http://schemas.openxmlformats.org/spreadsheetml/2006/main" count="720" uniqueCount="238">
  <si>
    <t>序号</t>
  </si>
  <si>
    <t>姓名</t>
  </si>
  <si>
    <t>工号</t>
  </si>
  <si>
    <t>部门/学院</t>
  </si>
  <si>
    <t>指导形式</t>
  </si>
  <si>
    <t>获奖级别</t>
  </si>
  <si>
    <t>获奖等级</t>
  </si>
  <si>
    <t>赛事计数</t>
  </si>
  <si>
    <t>石油学院</t>
  </si>
  <si>
    <t>团队</t>
  </si>
  <si>
    <t>国家级</t>
  </si>
  <si>
    <t>一等奖</t>
  </si>
  <si>
    <t>第一项</t>
  </si>
  <si>
    <t>竞赛名称</t>
  </si>
  <si>
    <t>“挑战杯”全国大学生课外学术科技作品竞赛</t>
  </si>
  <si>
    <t>“挑战杯”中国大学生创业计划大赛</t>
  </si>
  <si>
    <t>ACM-ICPC国际大学生程序设计竞赛</t>
  </si>
  <si>
    <t>全国大学生数学建模竞赛</t>
  </si>
  <si>
    <t>全国大学生电子设计竞赛</t>
  </si>
  <si>
    <t>中国大学生医学技术技能大赛</t>
  </si>
  <si>
    <t>全国大学生机械创新设计大赛</t>
  </si>
  <si>
    <t>全国大学生结构设计竞赛</t>
  </si>
  <si>
    <t>全国大学生广告艺术大赛</t>
  </si>
  <si>
    <t>全国大学生智能汽车竞赛</t>
  </si>
  <si>
    <t>全国大学生电子商务“创新、创意及创业”挑战赛</t>
  </si>
  <si>
    <t>中国大学生工程实践与创新能力大赛</t>
  </si>
  <si>
    <t>全国大学生物流设计大赛</t>
  </si>
  <si>
    <t>外研社全国大学生英语系列赛-①英语演讲、②英语辩论、③英语写作、④英语阅读</t>
  </si>
  <si>
    <t>两岸新锐设计竞赛·华灿奖</t>
  </si>
  <si>
    <t>全国大学生创新创业训练计划年会展示</t>
  </si>
  <si>
    <t>全国大学生化工设计竞赛</t>
  </si>
  <si>
    <t>全国大学生机器人大赛-①RoboMaster、②RoboCon</t>
  </si>
  <si>
    <t>全国大学生市场调查与分析大赛</t>
  </si>
  <si>
    <t>全国大学生先进成图技术与产品信息建模创新大赛</t>
  </si>
  <si>
    <t>全国三维数字化创新设计大赛</t>
  </si>
  <si>
    <t>“西门子杯”中国智能制造挑战赛</t>
  </si>
  <si>
    <t>中国大学生服务外包创新创业大赛</t>
  </si>
  <si>
    <t>中国大学生计算机设计大赛</t>
  </si>
  <si>
    <t>中国高校计算机大赛-①大数据挑战赛、②团体程序设计天梯赛、③移动应用创新赛、④网络技术挑战赛、⑤人工智能创意赛</t>
  </si>
  <si>
    <t>蓝桥杯全国软件和信息技术专业人才大赛</t>
  </si>
  <si>
    <t>米兰设计周--中国高校设计学科师生优秀作品展</t>
  </si>
  <si>
    <t>全国大学生地质技能竞赛</t>
  </si>
  <si>
    <t>全国大学生光电设计竞赛</t>
  </si>
  <si>
    <t>全国大学生集成电路创新创业大赛</t>
  </si>
  <si>
    <t>全国大学生金相技能大赛</t>
  </si>
  <si>
    <t>全国大学生信息安全竞赛</t>
  </si>
  <si>
    <t>未来设计师·全国高校数字艺术设计大赛</t>
  </si>
  <si>
    <t>全国周培源大学生力学竞赛</t>
  </si>
  <si>
    <t>中国大学生机械工程创新创意大赛-①过程装备实践与创新赛、②铸造工艺设计赛、③材料热处理创新创业赛、④起重机创意赛、⑤智能制造大赛</t>
  </si>
  <si>
    <t>中国机器人大赛暨RoboCup机器人世界杯中国赛</t>
  </si>
  <si>
    <t>“中国软件杯”大学生软件设计大赛</t>
  </si>
  <si>
    <t>中美青年创客大赛</t>
  </si>
  <si>
    <t>睿抗机器人开发者大赛(RAICOM)</t>
  </si>
  <si>
    <t>“大唐杯”全国大学生新一代信息通信技术大赛</t>
  </si>
  <si>
    <t>华为ICT大赛</t>
  </si>
  <si>
    <t>全国大学生嵌入式芯片与系统设计竞赛</t>
  </si>
  <si>
    <t>全国大学生生命科学竞赛（CULSC）</t>
  </si>
  <si>
    <t>全国大学生物理实验竞赛</t>
  </si>
  <si>
    <t>全国高校BIM毕业设计创新大赛</t>
  </si>
  <si>
    <t>全国高校商业精英挑战赛-①品牌策划竞赛、②会展专业创新创业实践竞赛、③国际贸易竞赛、④创新创业竞赛⑤会计与商业管理素例竞赛</t>
  </si>
  <si>
    <t>“学创杯”全国大学生创业综合模拟大赛</t>
  </si>
  <si>
    <t>中国高校智能机器人创意大赛</t>
  </si>
  <si>
    <t>中国好创意暨全国数字艺术设计大赛</t>
  </si>
  <si>
    <t>中国机器人及人工智能大赛</t>
  </si>
  <si>
    <t>全国大学生节能减排社会实践与科技竞赛</t>
  </si>
  <si>
    <t>“21世纪杯”全国英语演讲比赛</t>
  </si>
  <si>
    <t>iCAN大学生创新创业大赛</t>
  </si>
  <si>
    <t>“工行杯”全国大学生金融科技创新大赛</t>
  </si>
  <si>
    <t>中华经典诵写讲大赛</t>
  </si>
  <si>
    <t>“外教社杯”全国高校学生跨文化能力大赛</t>
  </si>
  <si>
    <t>百度之星·程序设计大赛</t>
  </si>
  <si>
    <t>全国大学生工业设计大赛</t>
  </si>
  <si>
    <t>全国大学生水利创新设计大赛</t>
  </si>
  <si>
    <t>全国大学生化工实验大赛</t>
  </si>
  <si>
    <t>全国大学生化学实验创新设计大赛</t>
  </si>
  <si>
    <t>全国大学生计算机系统能力大赛</t>
  </si>
  <si>
    <t>全国大学生花园设计建造竞赛</t>
  </si>
  <si>
    <t>全国大学生物联网设计竞赛</t>
  </si>
  <si>
    <t>全国大学生信息安全与对抗技术竞赛</t>
  </si>
  <si>
    <t>全国大学生测绘学科创新创业智能大赛</t>
  </si>
  <si>
    <t>全国大学生统计建模大赛</t>
  </si>
  <si>
    <t>全国大学生能源经济学术创意大赛</t>
  </si>
  <si>
    <t>全国大学生基础医学创新研究暨实验设计论坛（大赛）</t>
  </si>
  <si>
    <t>全国大学生数字媒体科技作品及创意竞赛</t>
  </si>
  <si>
    <t>全国本科院校税收风险管控案例大赛</t>
  </si>
  <si>
    <t>全国企业竞争模拟大赛</t>
  </si>
  <si>
    <t>全国高等院校数智化企业经营沙盘大赛</t>
  </si>
  <si>
    <t>全国数字建筑创新应用大赛</t>
  </si>
  <si>
    <t>全球校园人工智能算法精英大赛</t>
  </si>
  <si>
    <t>国际大学生智能农业装备创新大赛</t>
  </si>
  <si>
    <t>“科云杯”全国大学生财会职业能力大赛</t>
  </si>
  <si>
    <t>全国职业院校技能大赛</t>
  </si>
  <si>
    <t>全国大学生机器人大赛-RoboTac</t>
  </si>
  <si>
    <t>世界技能大赛</t>
  </si>
  <si>
    <t>世界技能大赛中国选拔赛</t>
  </si>
  <si>
    <t>一带一路暨金砖国家技能发展与技术创新大赛</t>
  </si>
  <si>
    <t>码蹄杯全国职业院校程序设计大赛</t>
  </si>
  <si>
    <t>全国普通高校大学生竞赛排行榜</t>
    <phoneticPr fontId="3" type="noConversion"/>
  </si>
  <si>
    <t>竞赛类别</t>
    <phoneticPr fontId="3" type="noConversion"/>
  </si>
  <si>
    <t>一类</t>
    <phoneticPr fontId="3" type="noConversion"/>
  </si>
  <si>
    <t>二类</t>
    <phoneticPr fontId="3" type="noConversion"/>
  </si>
  <si>
    <t>中国国际大学生创新大赛</t>
  </si>
  <si>
    <t>中国国际大学生创新大赛</t>
    <phoneticPr fontId="2" type="noConversion"/>
  </si>
  <si>
    <t>其他比赛未在排行榜中</t>
  </si>
  <si>
    <t>其他比赛未在排行榜中</t>
    <phoneticPr fontId="2" type="noConversion"/>
  </si>
  <si>
    <t>其他</t>
    <phoneticPr fontId="3" type="noConversion"/>
  </si>
  <si>
    <t>获奖时间</t>
    <phoneticPr fontId="2" type="noConversion"/>
  </si>
  <si>
    <t>该级别奖项是否设置特等奖</t>
    <phoneticPr fontId="2" type="noConversion"/>
  </si>
  <si>
    <t>是</t>
  </si>
  <si>
    <t>设置特等奖</t>
    <phoneticPr fontId="2" type="noConversion"/>
  </si>
  <si>
    <t>未设置特等奖</t>
    <phoneticPr fontId="2" type="noConversion"/>
  </si>
  <si>
    <t>获奖档次</t>
    <phoneticPr fontId="2" type="noConversion"/>
  </si>
  <si>
    <t>其他竞赛奖项</t>
    <phoneticPr fontId="2" type="noConversion"/>
  </si>
  <si>
    <t>该奖项奖金</t>
    <phoneticPr fontId="2" type="noConversion"/>
  </si>
  <si>
    <t>仅证书</t>
    <phoneticPr fontId="2" type="noConversion"/>
  </si>
  <si>
    <t>否</t>
  </si>
  <si>
    <t>特等标签</t>
    <phoneticPr fontId="2" type="noConversion"/>
  </si>
  <si>
    <t>一类国家级一等奖（不含特）</t>
  </si>
  <si>
    <t>一类国家级一等奖（含特）</t>
  </si>
  <si>
    <t>一类国家级二等奖（不含特）</t>
  </si>
  <si>
    <t>一类国家级二等奖（含特）</t>
  </si>
  <si>
    <t>一类国家级三等奖（不含特）</t>
  </si>
  <si>
    <t>一类国家级三等奖（含特）</t>
  </si>
  <si>
    <t>一类省部级特等奖（含特）</t>
  </si>
  <si>
    <t>一类省部级一等奖（不含特）</t>
  </si>
  <si>
    <t>一类省部级一等奖（含特）</t>
  </si>
  <si>
    <t>一类省部级二等奖（不含特）</t>
  </si>
  <si>
    <t>二类国家级特等奖（含特）</t>
  </si>
  <si>
    <t>二类国家级一等奖（不含特）</t>
  </si>
  <si>
    <t>二类国家级一等奖（含特）</t>
  </si>
  <si>
    <t>二类国家级二等奖（不含特）</t>
  </si>
  <si>
    <t>二类国家级二等奖（含特）</t>
  </si>
  <si>
    <t>二类国家级三等奖（不含特）</t>
  </si>
  <si>
    <t>二类国家级三等奖（含特）</t>
  </si>
  <si>
    <t>二类省部级特等奖（含特）</t>
  </si>
  <si>
    <t>二类省部级一等奖（不含特）</t>
  </si>
  <si>
    <t>二类省部级一等奖（含特）</t>
  </si>
  <si>
    <t>二类省部级二等奖（不含特）</t>
  </si>
  <si>
    <t>一类国家级特等奖（含特）</t>
    <phoneticPr fontId="2" type="noConversion"/>
  </si>
  <si>
    <t>个人</t>
  </si>
  <si>
    <t>获奖总额（元）</t>
    <phoneticPr fontId="3" type="noConversion"/>
  </si>
  <si>
    <t>奖金分配比例
（填xx%，如20%）</t>
    <phoneticPr fontId="2" type="noConversion"/>
  </si>
  <si>
    <t>竞赛类别
（一类/二类/其他）</t>
    <phoneticPr fontId="3" type="noConversion"/>
  </si>
  <si>
    <t>个人奖金金额（元）</t>
    <phoneticPr fontId="3" type="noConversion"/>
  </si>
  <si>
    <t>是否仅证书</t>
    <phoneticPr fontId="2" type="noConversion"/>
  </si>
  <si>
    <t>特等奖</t>
  </si>
  <si>
    <t>备注：标蓝格子有公式计算，无需自行填写</t>
    <phoneticPr fontId="2" type="noConversion"/>
  </si>
  <si>
    <t>赛事计数奖金比例</t>
    <phoneticPr fontId="2" type="noConversion"/>
  </si>
  <si>
    <t>最终发放奖金金额（元）</t>
    <phoneticPr fontId="3" type="noConversion"/>
  </si>
  <si>
    <t>第二项</t>
  </si>
  <si>
    <t>指导赛事名称
(请按照表1填写）</t>
    <phoneticPr fontId="2" type="noConversion"/>
  </si>
  <si>
    <t>校区2023-2024学年科技创新优秀指导教师申报信息汇总表（教师填）</t>
    <phoneticPr fontId="2" type="noConversion"/>
  </si>
  <si>
    <t>中国大学生方程式系列赛事</t>
  </si>
  <si>
    <t>观察目录</t>
  </si>
  <si>
    <t>KTK设计奖·全球华人设计比赛</t>
  </si>
  <si>
    <t>大学生财务决策竞赛</t>
  </si>
  <si>
    <t>“中译国青杯”国际组织文件翻译大赛</t>
  </si>
  <si>
    <t>中国大学生广告艺术节学院奖</t>
  </si>
  <si>
    <t>中国石油工程设计大赛</t>
  </si>
  <si>
    <t>中国国际飞行器设计挑战赛</t>
  </si>
  <si>
    <t>“中装杯”全国大学生环境设计大赛</t>
  </si>
  <si>
    <t>“外教社·词达人杯”全国大学生英语词汇能力大赛</t>
  </si>
  <si>
    <t>全国大学生人力资源管理综合能力竞赛</t>
  </si>
  <si>
    <t>全国大学生计算机应用能力与数字素养大赛</t>
  </si>
  <si>
    <t>全国大学生软件创新大赛</t>
  </si>
  <si>
    <t>全国大学生软件测试大赛</t>
  </si>
  <si>
    <t>全国大学生语言文字能力大赛</t>
  </si>
  <si>
    <t>全国大学生结构设计信息技术大赛</t>
  </si>
  <si>
    <t>全国大学生商务谈判大赛</t>
  </si>
  <si>
    <t>全国大学生数学竞赛</t>
  </si>
  <si>
    <t>全国邮政行业职业教育快递技能大赛</t>
  </si>
  <si>
    <t>全国供应链大赛</t>
  </si>
  <si>
    <t>全国高校企业价值创造实战竞赛</t>
  </si>
  <si>
    <t>全国高校经济决策虚仿实验大赛</t>
  </si>
  <si>
    <t>全国高校模拟飞行锦标赛</t>
  </si>
  <si>
    <t>全国高等学校民航服务技能大赛</t>
  </si>
  <si>
    <t>“求是杯”国际诗歌创作与翻译大赛</t>
  </si>
  <si>
    <t>时报金犊奖</t>
  </si>
  <si>
    <t>国际先进机器人及仿真技术大赛</t>
  </si>
  <si>
    <t>金蝶云管理创新杯</t>
  </si>
  <si>
    <t>“品茗杯”全国高校智能建造创新应用大赛</t>
  </si>
  <si>
    <t>“泰山杯”全国医学影像技术专业大学生（本科）实践技能大赛</t>
  </si>
  <si>
    <t>新华三杯全国大学生数字技术大赛</t>
  </si>
  <si>
    <t>全国高校计算机能力挑战赛</t>
  </si>
  <si>
    <t>备注</t>
    <phoneticPr fontId="3" type="noConversion"/>
  </si>
  <si>
    <t>中国大学生人力资源创新实践大赛(HRU大赛)</t>
    <phoneticPr fontId="3" type="noConversion"/>
  </si>
  <si>
    <t>东方设计奖·全国高校创新设计大赛</t>
  </si>
  <si>
    <r>
      <rPr>
        <sz val="11"/>
        <rFont val="仿宋"/>
        <family val="3"/>
      </rPr>
      <t>“福思特杯”全国大学生审计精英挑战赛</t>
    </r>
  </si>
  <si>
    <t>李国和</t>
    <phoneticPr fontId="2" type="noConversion"/>
  </si>
  <si>
    <t>2024年7月-8月</t>
    <phoneticPr fontId="2" type="noConversion"/>
  </si>
  <si>
    <t>二等奖</t>
  </si>
  <si>
    <t>石油学院</t>
    <phoneticPr fontId="2" type="noConversion"/>
  </si>
  <si>
    <t>三等奖</t>
  </si>
  <si>
    <t>田守嶒</t>
    <phoneticPr fontId="2" type="noConversion"/>
  </si>
  <si>
    <t>穆总结</t>
    <phoneticPr fontId="2" type="noConversion"/>
  </si>
  <si>
    <t>李军</t>
    <phoneticPr fontId="2" type="noConversion"/>
  </si>
  <si>
    <t>章星</t>
    <phoneticPr fontId="2" type="noConversion"/>
  </si>
  <si>
    <t>石油学院</t>
    <phoneticPr fontId="2" type="noConversion"/>
  </si>
  <si>
    <t>能源</t>
    <phoneticPr fontId="2" type="noConversion"/>
  </si>
  <si>
    <t>能源</t>
    <phoneticPr fontId="2" type="noConversion"/>
  </si>
  <si>
    <t>“挑战杯”全国大学生课外学术科技作品竞赛</t>
    <phoneticPr fontId="2" type="noConversion"/>
  </si>
  <si>
    <t>胡瑞</t>
    <phoneticPr fontId="2" type="noConversion"/>
  </si>
  <si>
    <t>姜雪</t>
    <phoneticPr fontId="2" type="noConversion"/>
  </si>
  <si>
    <t>张采彤</t>
    <phoneticPr fontId="2" type="noConversion"/>
  </si>
  <si>
    <t>祁利祺</t>
    <phoneticPr fontId="2" type="noConversion"/>
  </si>
  <si>
    <t>史海涛</t>
  </si>
  <si>
    <t>王玲</t>
    <phoneticPr fontId="2" type="noConversion"/>
  </si>
  <si>
    <t>张阳</t>
    <phoneticPr fontId="2" type="noConversion"/>
  </si>
  <si>
    <t>张扬武</t>
    <phoneticPr fontId="2" type="noConversion"/>
  </si>
  <si>
    <t>省部级</t>
  </si>
  <si>
    <t>段毛毛</t>
  </si>
  <si>
    <t>韩仕清</t>
    <phoneticPr fontId="2" type="noConversion"/>
  </si>
  <si>
    <t>张津宁</t>
    <phoneticPr fontId="2" type="noConversion"/>
  </si>
  <si>
    <t>边玲燕</t>
  </si>
  <si>
    <t>赵晓东</t>
    <phoneticPr fontId="2" type="noConversion"/>
  </si>
  <si>
    <t>李张美智</t>
    <phoneticPr fontId="2" type="noConversion"/>
  </si>
  <si>
    <t>王雪颖</t>
  </si>
  <si>
    <t>张书妍</t>
  </si>
  <si>
    <t>高增伟</t>
    <phoneticPr fontId="2" type="noConversion"/>
  </si>
  <si>
    <t>杨虎</t>
    <phoneticPr fontId="2" type="noConversion"/>
  </si>
  <si>
    <t>张丽艳</t>
  </si>
  <si>
    <t>李昂</t>
  </si>
  <si>
    <t>蒲晓</t>
    <phoneticPr fontId="2" type="noConversion"/>
  </si>
  <si>
    <t>赵岩龙</t>
  </si>
  <si>
    <t>否</t>
    <phoneticPr fontId="2" type="noConversion"/>
  </si>
  <si>
    <t>李义常</t>
    <phoneticPr fontId="2" type="noConversion"/>
  </si>
  <si>
    <t>国际先进机器人及仿真技术大赛</t>
    <phoneticPr fontId="2" type="noConversion"/>
  </si>
  <si>
    <t>全国大学生能源经济学术创意大赛</t>
    <phoneticPr fontId="2" type="noConversion"/>
  </si>
  <si>
    <t>王博</t>
    <phoneticPr fontId="2" type="noConversion"/>
  </si>
  <si>
    <t>三等奖</t>
    <phoneticPr fontId="2" type="noConversion"/>
  </si>
  <si>
    <t>否</t>
    <phoneticPr fontId="2" type="noConversion"/>
  </si>
  <si>
    <t>董丹丹</t>
  </si>
  <si>
    <t>张孟凡</t>
    <phoneticPr fontId="2" type="noConversion"/>
  </si>
  <si>
    <t>否</t>
    <phoneticPr fontId="2" type="noConversion"/>
  </si>
  <si>
    <t>贾志洋</t>
    <phoneticPr fontId="2" type="noConversion"/>
  </si>
  <si>
    <t>0764</t>
    <phoneticPr fontId="2" type="noConversion"/>
  </si>
  <si>
    <t>魏燚伟</t>
  </si>
  <si>
    <t>2019592015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</si>
</sst>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等线"/>
      <family val="2"/>
      <charset val="134"/>
      <scheme val="minor"/>
    </font>
    <font>
      <b/>
      <sz val="12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b/>
      <sz val="12"/>
      <color rgb="FF000000"/>
      <name val="仿宋"/>
      <family val="3"/>
      <charset val="134"/>
    </font>
    <font>
      <sz val="12"/>
      <color rgb="FF000000"/>
      <name val="仿宋"/>
      <family val="3"/>
      <charset val="134"/>
    </font>
    <font>
      <b/>
      <sz val="12"/>
      <color theme="1"/>
      <name val="等线"/>
      <family val="3"/>
      <charset val="134"/>
      <scheme val="minor"/>
    </font>
    <font>
      <sz val="11"/>
      <color theme="1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sz val="12"/>
      <name val="仿宋"/>
      <family val="3"/>
      <charset val="134"/>
    </font>
    <font>
      <sz val="10"/>
      <color rgb="FF000000"/>
      <name val="Times New Roman"/>
      <family val="1"/>
    </font>
    <font>
      <sz val="11"/>
      <name val="仿宋"/>
      <family val="3"/>
    </font>
    <font>
      <sz val="12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5117038483843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5" fillId="0" borderId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/>
    <xf numFmtId="0" fontId="10" fillId="0" borderId="0">
      <alignment vertical="center"/>
    </xf>
    <xf numFmtId="9" fontId="10" fillId="0" borderId="0" applyFon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0" fillId="2" borderId="0" xfId="0" applyFill="1">
      <alignment vertical="center"/>
    </xf>
    <xf numFmtId="0" fontId="1" fillId="0" borderId="2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31" fontId="4" fillId="0" borderId="2" xfId="0" applyNumberFormat="1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9" fontId="4" fillId="3" borderId="2" xfId="2" applyFont="1" applyFill="1" applyBorder="1" applyAlignment="1">
      <alignment horizontal="center" vertical="center"/>
    </xf>
    <xf numFmtId="0" fontId="9" fillId="0" borderId="9" xfId="0" applyFont="1" applyBorder="1">
      <alignment vertical="center"/>
    </xf>
    <xf numFmtId="0" fontId="0" fillId="0" borderId="9" xfId="0" applyBorder="1">
      <alignment vertical="center"/>
    </xf>
    <xf numFmtId="0" fontId="0" fillId="2" borderId="9" xfId="0" applyFill="1" applyBorder="1">
      <alignment vertical="center"/>
    </xf>
    <xf numFmtId="0" fontId="0" fillId="0" borderId="9" xfId="0" applyBorder="1" applyAlignment="1">
      <alignment horizontal="right" vertical="center"/>
    </xf>
    <xf numFmtId="0" fontId="12" fillId="0" borderId="6" xfId="0" applyFont="1" applyBorder="1" applyAlignment="1">
      <alignment horizontal="left" vertical="center" wrapText="1"/>
    </xf>
    <xf numFmtId="57" fontId="4" fillId="0" borderId="2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9" fontId="4" fillId="4" borderId="2" xfId="2" applyNumberFormat="1" applyFont="1" applyFill="1" applyBorder="1" applyAlignment="1">
      <alignment horizontal="center" vertical="center"/>
    </xf>
    <xf numFmtId="9" fontId="4" fillId="4" borderId="2" xfId="2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57" fontId="4" fillId="0" borderId="2" xfId="0" applyNumberFormat="1" applyFont="1" applyFill="1" applyBorder="1" applyAlignment="1">
      <alignment horizontal="center" vertical="center"/>
    </xf>
    <xf numFmtId="31" fontId="4" fillId="0" borderId="2" xfId="0" applyNumberFormat="1" applyFont="1" applyFill="1" applyBorder="1" applyAlignment="1">
      <alignment horizontal="center" vertical="center"/>
    </xf>
    <xf numFmtId="0" fontId="15" fillId="0" borderId="2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9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left" vertical="center"/>
    </xf>
  </cellXfs>
  <cellStyles count="6">
    <cellStyle name="百分比" xfId="2" builtinId="5"/>
    <cellStyle name="百分比 2" xfId="5" xr:uid="{00000000-0005-0000-0000-00002F000000}"/>
    <cellStyle name="常规" xfId="0" builtinId="0"/>
    <cellStyle name="常规 2" xfId="1" xr:uid="{B7A59821-1098-4E83-AA91-35787038855D}"/>
    <cellStyle name="常规 3" xfId="4" xr:uid="{00000000-0005-0000-0000-000030000000}"/>
    <cellStyle name="常规 4" xfId="3" xr:uid="{00000000-0005-0000-0000-00003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5" Type="http://schemas.openxmlformats.org/officeDocument/2006/relationships/externalLink" Target="externalLinks/externalLink2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2993;&#29790;/&#38468;&#20214;3.&#31185;&#25216;&#21019;&#26032;&#20248;&#31168;&#25351;&#23548;&#25945;&#24072;&#20449;&#24687;&#27719;&#24635;&#34920;&#12304;&#25945;&#32844;&#24037;&#12305;-&#32993;&#2979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1041;&#21033;&#31098;/&#38468;&#20214;3.&#31185;&#25216;&#21019;&#26032;&#20248;&#31168;&#25351;&#23548;&#25945;&#24072;&#20449;&#24687;&#27719;&#24635;&#34920;&#12304;&#25945;&#32844;&#24037;&#12305;-&#31041;&#21033;&#31098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23004;&#38634;/&#38468;&#20214;3.&#31185;&#25216;&#21019;&#26032;&#20248;&#31168;&#25351;&#23548;&#25945;&#24072;&#20449;&#24687;&#27719;&#24635;&#34920;&#12304;&#25945;&#32844;&#24037;&#12305;-&#23004;&#38634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AppData\Roaming\Microsoft\Excel\&#22823;&#23398;&#29983;&#31185;&#25216;&#21019;&#26032;&#20248;&#31168;&#25351;&#23548;&#25945;&#24072;&#20449;&#24687;&#34920;311423441933562999\&#22823;&#23398;&#29983;&#31185;&#25216;&#21019;&#26032;&#20248;&#31168;&#25351;&#23548;&#25945;&#24072;&#20449;&#24687;&#34920;((Autorecovered-311424261470436543)).xlsb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&#24352;&#37319;&#24420;/&#38468;&#20214;3.&#31185;&#25216;&#21019;&#26032;&#20248;&#31168;&#25351;&#23548;&#25945;&#24072;&#20449;&#24687;&#27719;&#24635;&#34920;&#12304;&#25945;&#32844;&#24037;&#12305;-&#24352;&#37319;&#24420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&#26446;&#20041;&#24120;/&#38468;&#20214;4%20&#20449;&#24687;&#27719;&#24635;&#34920;_&#30707;&#27833;&#23398;&#38498;_&#26446;&#20041;&#24120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angxu/Desktop/C:/Users/Admin/AppData/Roaming/Microsoft/Excel/&#22823;&#23398;&#29983;&#31185;&#25216;&#21019;&#26032;&#20248;&#31168;&#25351;&#23548;&#25945;&#24072;&#20449;&#24687;&#34920;311423441933562999/&#22823;&#23398;&#29983;&#31185;&#25216;&#21019;&#26032;&#20248;&#31168;&#25351;&#23548;&#25945;&#24072;&#20449;&#24687;&#34920;((Autorecovered-311424261470436543)).xlsb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3.&#31185;&#25216;&#21019;&#26032;&#20248;&#31168;&#25351;&#23548;&#25945;&#24072;&#20449;&#24687;&#27719;&#24635;&#34920;&#12304;&#25945;&#32844;&#24037;&#12305;-&#30000;&#23432;&#23954;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AppData/Roaming/Microsoft/Excel/&#22823;&#23398;&#29983;&#31185;&#25216;&#21019;&#26032;&#20248;&#31168;&#25351;&#23548;&#25945;&#24072;&#20449;&#24687;&#34920;311423441933562999/&#22823;&#23398;&#29983;&#31185;&#25216;&#21019;&#26032;&#20248;&#31168;&#25351;&#23548;&#25945;&#24072;&#20449;&#24687;&#34920;((Autorecovered-311424261470436543)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3 科技创新优秀指导教师信息汇总表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3 科技创新优秀指导教师信息汇总表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3 科技创新优秀指导教师信息汇总表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大学生科技创新优秀指导教师申报信息表"/>
      <sheetName val="Sheet5"/>
      <sheetName val="表1.全国普通高校大学生竞赛排行榜"/>
      <sheetName val="表2.获奖金额及对应奖项"/>
      <sheetName val="附件3 科技创新优秀指导教师信息汇总表"/>
      <sheetName val="附件3 大学生科技创新优秀指导教师申报信息表"/>
    </sheetNames>
    <sheetDataSet>
      <sheetData sheetId="0" refreshError="1"/>
      <sheetData sheetId="1" refreshError="1"/>
      <sheetData sheetId="2" refreshError="1">
        <row r="1">
          <cell r="B1"/>
          <cell r="C1"/>
        </row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其他比赛未在排行榜中</v>
          </cell>
          <cell r="C87" t="str">
            <v>其他</v>
          </cell>
        </row>
      </sheetData>
      <sheetData sheetId="3" refreshError="1"/>
      <sheetData sheetId="4"/>
      <sheetData sheetId="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3 科技创新优秀指导教师信息汇总表"/>
      <sheetName val="表1.全国普通高校大学生竞赛排行榜"/>
      <sheetName val="表2.获奖金额及对应奖项"/>
    </sheetNames>
    <sheetDataSet>
      <sheetData sheetId="0" refreshError="1"/>
      <sheetData sheetId="1" refreshError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3 科技创新优秀指导教师信息汇总表"/>
      <sheetName val="表1.全国普通高校大学生竞赛排行榜"/>
      <sheetName val="表2.获奖金额及对应奖项"/>
    </sheetNames>
    <sheetDataSet>
      <sheetData sheetId="0" refreshError="1"/>
      <sheetData sheetId="1">
        <row r="2">
          <cell r="B2" t="str">
            <v>竞赛名称</v>
          </cell>
          <cell r="C2" t="str">
            <v>竞赛类别</v>
          </cell>
        </row>
        <row r="3">
          <cell r="B3" t="str">
            <v>中国国际大学生创新大赛</v>
          </cell>
          <cell r="C3" t="str">
            <v>一类</v>
          </cell>
        </row>
        <row r="4">
          <cell r="B4" t="str">
            <v>“挑战杯”全国大学生课外学术科技作品竞赛</v>
          </cell>
          <cell r="C4" t="str">
            <v>一类</v>
          </cell>
        </row>
        <row r="5">
          <cell r="B5" t="str">
            <v>“挑战杯”中国大学生创业计划大赛</v>
          </cell>
          <cell r="C5" t="str">
            <v>一类</v>
          </cell>
        </row>
        <row r="6">
          <cell r="B6" t="str">
            <v>ACM-ICPC国际大学生程序设计竞赛</v>
          </cell>
          <cell r="C6" t="str">
            <v>二类</v>
          </cell>
        </row>
        <row r="7">
          <cell r="B7" t="str">
            <v>全国大学生数学建模竞赛</v>
          </cell>
          <cell r="C7" t="str">
            <v>二类</v>
          </cell>
        </row>
        <row r="8">
          <cell r="B8" t="str">
            <v>全国大学生电子设计竞赛</v>
          </cell>
          <cell r="C8" t="str">
            <v>二类</v>
          </cell>
        </row>
        <row r="9">
          <cell r="B9" t="str">
            <v>中国大学生医学技术技能大赛</v>
          </cell>
          <cell r="C9" t="str">
            <v>二类</v>
          </cell>
        </row>
        <row r="10">
          <cell r="B10" t="str">
            <v>全国大学生机械创新设计大赛</v>
          </cell>
          <cell r="C10" t="str">
            <v>二类</v>
          </cell>
        </row>
        <row r="11">
          <cell r="B11" t="str">
            <v>全国大学生结构设计竞赛</v>
          </cell>
          <cell r="C11" t="str">
            <v>二类</v>
          </cell>
        </row>
        <row r="12">
          <cell r="B12" t="str">
            <v>全国大学生广告艺术大赛</v>
          </cell>
          <cell r="C12" t="str">
            <v>二类</v>
          </cell>
        </row>
        <row r="13">
          <cell r="B13" t="str">
            <v>全国大学生智能汽车竞赛</v>
          </cell>
          <cell r="C13" t="str">
            <v>二类</v>
          </cell>
        </row>
        <row r="14">
          <cell r="B14" t="str">
            <v>全国大学生电子商务“创新、创意及创业”挑战赛</v>
          </cell>
          <cell r="C14" t="str">
            <v>二类</v>
          </cell>
        </row>
        <row r="15">
          <cell r="B15" t="str">
            <v>中国大学生工程实践与创新能力大赛</v>
          </cell>
          <cell r="C15" t="str">
            <v>二类</v>
          </cell>
        </row>
        <row r="16">
          <cell r="B16" t="str">
            <v>全国大学生物流设计大赛</v>
          </cell>
          <cell r="C16" t="str">
            <v>二类</v>
          </cell>
        </row>
        <row r="17">
          <cell r="B17" t="str">
            <v>外研社全国大学生英语系列赛-①英语演讲、②英语辩论、③英语写作、④英语阅读</v>
          </cell>
          <cell r="C17" t="str">
            <v>二类</v>
          </cell>
        </row>
        <row r="18">
          <cell r="B18" t="str">
            <v>两岸新锐设计竞赛·华灿奖</v>
          </cell>
          <cell r="C18" t="str">
            <v>二类</v>
          </cell>
        </row>
        <row r="19">
          <cell r="B19" t="str">
            <v>全国大学生创新创业训练计划年会展示</v>
          </cell>
          <cell r="C19" t="str">
            <v>二类</v>
          </cell>
        </row>
        <row r="20">
          <cell r="B20" t="str">
            <v>全国大学生化工设计竞赛</v>
          </cell>
          <cell r="C20" t="str">
            <v>二类</v>
          </cell>
        </row>
        <row r="21">
          <cell r="B21" t="str">
            <v>全国大学生机器人大赛-①RoboMaster、②RoboCon</v>
          </cell>
          <cell r="C21" t="str">
            <v>二类</v>
          </cell>
        </row>
        <row r="22">
          <cell r="B22" t="str">
            <v>全国大学生市场调查与分析大赛</v>
          </cell>
          <cell r="C22" t="str">
            <v>二类</v>
          </cell>
        </row>
        <row r="23">
          <cell r="B23" t="str">
            <v>全国大学生先进成图技术与产品信息建模创新大赛</v>
          </cell>
          <cell r="C23" t="str">
            <v>二类</v>
          </cell>
        </row>
        <row r="24">
          <cell r="B24" t="str">
            <v>全国三维数字化创新设计大赛</v>
          </cell>
          <cell r="C24" t="str">
            <v>二类</v>
          </cell>
        </row>
        <row r="25">
          <cell r="B25" t="str">
            <v>“西门子杯”中国智能制造挑战赛</v>
          </cell>
          <cell r="C25" t="str">
            <v>二类</v>
          </cell>
        </row>
        <row r="26">
          <cell r="B26" t="str">
            <v>中国大学生服务外包创新创业大赛</v>
          </cell>
          <cell r="C26" t="str">
            <v>二类</v>
          </cell>
        </row>
        <row r="27">
          <cell r="B27" t="str">
            <v>中国大学生计算机设计大赛</v>
          </cell>
          <cell r="C27" t="str">
            <v>二类</v>
          </cell>
        </row>
        <row r="28">
          <cell r="B28" t="str">
            <v>中国高校计算机大赛-①大数据挑战赛、②团体程序设计天梯赛、③移动应用创新赛、④网络技术挑战赛、⑤人工智能创意赛</v>
          </cell>
          <cell r="C28" t="str">
            <v>二类</v>
          </cell>
        </row>
        <row r="29">
          <cell r="B29" t="str">
            <v>蓝桥杯全国软件和信息技术专业人才大赛</v>
          </cell>
          <cell r="C29" t="str">
            <v>二类</v>
          </cell>
        </row>
        <row r="30">
          <cell r="B30" t="str">
            <v>米兰设计周--中国高校设计学科师生优秀作品展</v>
          </cell>
          <cell r="C30" t="str">
            <v>二类</v>
          </cell>
        </row>
        <row r="31">
          <cell r="B31" t="str">
            <v>全国大学生地质技能竞赛</v>
          </cell>
          <cell r="C31" t="str">
            <v>二类</v>
          </cell>
        </row>
        <row r="32">
          <cell r="B32" t="str">
            <v>全国大学生光电设计竞赛</v>
          </cell>
          <cell r="C32" t="str">
            <v>二类</v>
          </cell>
        </row>
        <row r="33">
          <cell r="B33" t="str">
            <v>全国大学生集成电路创新创业大赛</v>
          </cell>
          <cell r="C33" t="str">
            <v>二类</v>
          </cell>
        </row>
        <row r="34">
          <cell r="B34" t="str">
            <v>全国大学生金相技能大赛</v>
          </cell>
          <cell r="C34" t="str">
            <v>二类</v>
          </cell>
        </row>
        <row r="35">
          <cell r="B35" t="str">
            <v>全国大学生信息安全竞赛</v>
          </cell>
          <cell r="C35" t="str">
            <v>二类</v>
          </cell>
        </row>
        <row r="36">
          <cell r="B36" t="str">
            <v>未来设计师·全国高校数字艺术设计大赛</v>
          </cell>
          <cell r="C36" t="str">
            <v>二类</v>
          </cell>
        </row>
        <row r="37">
          <cell r="B37" t="str">
            <v>全国周培源大学生力学竞赛</v>
          </cell>
          <cell r="C37" t="str">
            <v>二类</v>
          </cell>
        </row>
        <row r="38">
          <cell r="B38" t="str">
            <v>中国大学生机械工程创新创意大赛-①过程装备实践与创新赛、②铸造工艺设计赛、③材料热处理创新创业赛、④起重机创意赛、⑤智能制造大赛</v>
          </cell>
          <cell r="C38" t="str">
            <v>二类</v>
          </cell>
        </row>
        <row r="39">
          <cell r="B39" t="str">
            <v>中国机器人大赛暨RoboCup机器人世界杯中国赛</v>
          </cell>
          <cell r="C39" t="str">
            <v>二类</v>
          </cell>
        </row>
        <row r="40">
          <cell r="B40" t="str">
            <v>“中国软件杯”大学生软件设计大赛</v>
          </cell>
          <cell r="C40" t="str">
            <v>二类</v>
          </cell>
        </row>
        <row r="41">
          <cell r="B41" t="str">
            <v>中美青年创客大赛</v>
          </cell>
          <cell r="C41" t="str">
            <v>二类</v>
          </cell>
        </row>
        <row r="42">
          <cell r="B42" t="str">
            <v>睿抗机器人开发者大赛(RAICOM)</v>
          </cell>
          <cell r="C42" t="str">
            <v>二类</v>
          </cell>
        </row>
        <row r="43">
          <cell r="B43" t="str">
            <v>“大唐杯”全国大学生新一代信息通信技术大赛</v>
          </cell>
          <cell r="C43" t="str">
            <v>二类</v>
          </cell>
        </row>
        <row r="44">
          <cell r="B44" t="str">
            <v>华为ICT大赛</v>
          </cell>
          <cell r="C44" t="str">
            <v>二类</v>
          </cell>
        </row>
        <row r="45">
          <cell r="B45" t="str">
            <v>全国大学生嵌入式芯片与系统设计竞赛</v>
          </cell>
          <cell r="C45" t="str">
            <v>二类</v>
          </cell>
        </row>
        <row r="46">
          <cell r="B46" t="str">
            <v>全国大学生生命科学竞赛（CULSC）</v>
          </cell>
          <cell r="C46" t="str">
            <v>二类</v>
          </cell>
        </row>
        <row r="47">
          <cell r="B47" t="str">
            <v>全国大学生物理实验竞赛</v>
          </cell>
          <cell r="C47" t="str">
            <v>二类</v>
          </cell>
        </row>
        <row r="48">
          <cell r="B48" t="str">
            <v>全国高校BIM毕业设计创新大赛</v>
          </cell>
          <cell r="C48" t="str">
            <v>二类</v>
          </cell>
        </row>
        <row r="49">
          <cell r="B49" t="str">
            <v>全国高校商业精英挑战赛-①品牌策划竞赛、②会展专业创新创业实践竞赛、③国际贸易竞赛、④创新创业竞赛⑤会计与商业管理素例竞赛</v>
          </cell>
          <cell r="C49" t="str">
            <v>二类</v>
          </cell>
        </row>
        <row r="50">
          <cell r="B50" t="str">
            <v>“学创杯”全国大学生创业综合模拟大赛</v>
          </cell>
          <cell r="C50" t="str">
            <v>二类</v>
          </cell>
        </row>
        <row r="51">
          <cell r="B51" t="str">
            <v>中国高校智能机器人创意大赛</v>
          </cell>
          <cell r="C51" t="str">
            <v>二类</v>
          </cell>
        </row>
        <row r="52">
          <cell r="B52" t="str">
            <v>中国好创意暨全国数字艺术设计大赛</v>
          </cell>
          <cell r="C52" t="str">
            <v>二类</v>
          </cell>
        </row>
        <row r="53">
          <cell r="B53" t="str">
            <v>中国机器人及人工智能大赛</v>
          </cell>
          <cell r="C53" t="str">
            <v>二类</v>
          </cell>
        </row>
        <row r="54">
          <cell r="B54" t="str">
            <v>全国大学生节能减排社会实践与科技竞赛</v>
          </cell>
          <cell r="C54" t="str">
            <v>二类</v>
          </cell>
        </row>
        <row r="55">
          <cell r="B55" t="str">
            <v>“21世纪杯”全国英语演讲比赛</v>
          </cell>
          <cell r="C55" t="str">
            <v>二类</v>
          </cell>
        </row>
        <row r="56">
          <cell r="B56" t="str">
            <v>iCAN大学生创新创业大赛</v>
          </cell>
          <cell r="C56" t="str">
            <v>二类</v>
          </cell>
        </row>
        <row r="57">
          <cell r="B57" t="str">
            <v>“工行杯”全国大学生金融科技创新大赛</v>
          </cell>
          <cell r="C57" t="str">
            <v>二类</v>
          </cell>
        </row>
        <row r="58">
          <cell r="B58" t="str">
            <v>中华经典诵写讲大赛</v>
          </cell>
          <cell r="C58" t="str">
            <v>二类</v>
          </cell>
        </row>
        <row r="59">
          <cell r="B59" t="str">
            <v>“外教社杯”全国高校学生跨文化能力大赛</v>
          </cell>
          <cell r="C59" t="str">
            <v>二类</v>
          </cell>
        </row>
        <row r="60">
          <cell r="B60" t="str">
            <v>百度之星·程序设计大赛</v>
          </cell>
          <cell r="C60" t="str">
            <v>二类</v>
          </cell>
        </row>
        <row r="61">
          <cell r="B61" t="str">
            <v>全国大学生工业设计大赛</v>
          </cell>
          <cell r="C61" t="str">
            <v>二类</v>
          </cell>
        </row>
        <row r="62">
          <cell r="B62" t="str">
            <v>全国大学生水利创新设计大赛</v>
          </cell>
          <cell r="C62" t="str">
            <v>二类</v>
          </cell>
        </row>
        <row r="63">
          <cell r="B63" t="str">
            <v>全国大学生化工实验大赛</v>
          </cell>
          <cell r="C63" t="str">
            <v>二类</v>
          </cell>
        </row>
        <row r="64">
          <cell r="B64" t="str">
            <v>全国大学生化学实验创新设计大赛</v>
          </cell>
          <cell r="C64" t="str">
            <v>二类</v>
          </cell>
        </row>
        <row r="65">
          <cell r="B65" t="str">
            <v>全国大学生计算机系统能力大赛</v>
          </cell>
          <cell r="C65" t="str">
            <v>二类</v>
          </cell>
        </row>
        <row r="66">
          <cell r="B66" t="str">
            <v>全国大学生花园设计建造竞赛</v>
          </cell>
          <cell r="C66" t="str">
            <v>二类</v>
          </cell>
        </row>
        <row r="67">
          <cell r="B67" t="str">
            <v>全国大学生物联网设计竞赛</v>
          </cell>
          <cell r="C67" t="str">
            <v>二类</v>
          </cell>
        </row>
        <row r="68">
          <cell r="B68" t="str">
            <v>全国大学生信息安全与对抗技术竞赛</v>
          </cell>
          <cell r="C68" t="str">
            <v>二类</v>
          </cell>
        </row>
        <row r="69">
          <cell r="B69" t="str">
            <v>全国大学生测绘学科创新创业智能大赛</v>
          </cell>
          <cell r="C69" t="str">
            <v>二类</v>
          </cell>
        </row>
        <row r="70">
          <cell r="B70" t="str">
            <v>全国大学生统计建模大赛</v>
          </cell>
          <cell r="C70" t="str">
            <v>二类</v>
          </cell>
        </row>
        <row r="71">
          <cell r="B71" t="str">
            <v>全国大学生能源经济学术创意大赛</v>
          </cell>
          <cell r="C71" t="str">
            <v>二类</v>
          </cell>
        </row>
        <row r="72">
          <cell r="B72" t="str">
            <v>全国大学生基础医学创新研究暨实验设计论坛（大赛）</v>
          </cell>
          <cell r="C72" t="str">
            <v>二类</v>
          </cell>
        </row>
        <row r="73">
          <cell r="B73" t="str">
            <v>全国大学生数字媒体科技作品及创意竞赛</v>
          </cell>
          <cell r="C73" t="str">
            <v>二类</v>
          </cell>
        </row>
        <row r="74">
          <cell r="B74" t="str">
            <v>全国本科院校税收风险管控案例大赛</v>
          </cell>
          <cell r="C74" t="str">
            <v>二类</v>
          </cell>
        </row>
        <row r="75">
          <cell r="B75" t="str">
            <v>全国企业竞争模拟大赛</v>
          </cell>
          <cell r="C75" t="str">
            <v>二类</v>
          </cell>
        </row>
        <row r="76">
          <cell r="B76" t="str">
            <v>全国高等院校数智化企业经营沙盘大赛</v>
          </cell>
          <cell r="C76" t="str">
            <v>二类</v>
          </cell>
        </row>
        <row r="77">
          <cell r="B77" t="str">
            <v>全国数字建筑创新应用大赛</v>
          </cell>
          <cell r="C77" t="str">
            <v>二类</v>
          </cell>
        </row>
        <row r="78">
          <cell r="B78" t="str">
            <v>全球校园人工智能算法精英大赛</v>
          </cell>
          <cell r="C78" t="str">
            <v>二类</v>
          </cell>
        </row>
        <row r="79">
          <cell r="B79" t="str">
            <v>国际大学生智能农业装备创新大赛</v>
          </cell>
          <cell r="C79" t="str">
            <v>二类</v>
          </cell>
        </row>
        <row r="80">
          <cell r="B80" t="str">
            <v>“科云杯”全国大学生财会职业能力大赛</v>
          </cell>
          <cell r="C80" t="str">
            <v>二类</v>
          </cell>
        </row>
        <row r="81">
          <cell r="B81" t="str">
            <v>全国职业院校技能大赛</v>
          </cell>
          <cell r="C81" t="str">
            <v>二类</v>
          </cell>
        </row>
        <row r="82">
          <cell r="B82" t="str">
            <v>全国大学生机器人大赛-RoboTac</v>
          </cell>
          <cell r="C82" t="str">
            <v>二类</v>
          </cell>
        </row>
        <row r="83">
          <cell r="B83" t="str">
            <v>世界技能大赛</v>
          </cell>
          <cell r="C83" t="str">
            <v>二类</v>
          </cell>
        </row>
        <row r="84">
          <cell r="B84" t="str">
            <v>世界技能大赛中国选拔赛</v>
          </cell>
          <cell r="C84" t="str">
            <v>二类</v>
          </cell>
        </row>
        <row r="85">
          <cell r="B85" t="str">
            <v>一带一路暨金砖国家技能发展与技术创新大赛</v>
          </cell>
          <cell r="C85" t="str">
            <v>二类</v>
          </cell>
        </row>
        <row r="86">
          <cell r="B86" t="str">
            <v>码蹄杯全国职业院校程序设计大赛</v>
          </cell>
          <cell r="C86" t="str">
            <v>二类</v>
          </cell>
        </row>
        <row r="87">
          <cell r="B87" t="str">
            <v>中国大学生方程式系列赛事</v>
          </cell>
          <cell r="C87" t="str">
            <v>二类</v>
          </cell>
        </row>
        <row r="88">
          <cell r="B88" t="str">
            <v>KTK设计奖·全球华人设计比赛</v>
          </cell>
          <cell r="C88" t="str">
            <v>二类</v>
          </cell>
        </row>
        <row r="89">
          <cell r="B89" t="str">
            <v>大学生财务决策竞赛</v>
          </cell>
          <cell r="C89" t="str">
            <v>二类</v>
          </cell>
        </row>
        <row r="90">
          <cell r="B90" t="str">
            <v>“中译国青杯”国际组织文件翻译大赛</v>
          </cell>
          <cell r="C90" t="str">
            <v>二类</v>
          </cell>
        </row>
        <row r="91">
          <cell r="B91" t="str">
            <v>中国大学生人力资源创新实践大赛(HRU大赛)</v>
          </cell>
          <cell r="C91" t="str">
            <v>二类</v>
          </cell>
        </row>
        <row r="92">
          <cell r="B92" t="str">
            <v>中国大学生广告艺术节学院奖</v>
          </cell>
          <cell r="C92" t="str">
            <v>二类</v>
          </cell>
        </row>
        <row r="93">
          <cell r="B93" t="str">
            <v>中国石油工程设计大赛</v>
          </cell>
          <cell r="C93" t="str">
            <v>二类</v>
          </cell>
        </row>
        <row r="94">
          <cell r="B94" t="str">
            <v>中国国际飞行器设计挑战赛</v>
          </cell>
          <cell r="C94" t="str">
            <v>二类</v>
          </cell>
        </row>
        <row r="95">
          <cell r="B95" t="str">
            <v>“中装杯”全国大学生环境设计大赛</v>
          </cell>
          <cell r="C95" t="str">
            <v>二类</v>
          </cell>
        </row>
        <row r="96">
          <cell r="B96" t="str">
            <v>东方设计奖·全国高校创新设计大赛</v>
          </cell>
          <cell r="C96" t="str">
            <v>二类</v>
          </cell>
        </row>
        <row r="97">
          <cell r="B97" t="str">
            <v>“外教社·词达人杯”全国大学生英语词汇能力大赛</v>
          </cell>
          <cell r="C97" t="str">
            <v>二类</v>
          </cell>
        </row>
        <row r="98">
          <cell r="B98" t="str">
            <v>全国大学生人力资源管理综合能力竞赛</v>
          </cell>
          <cell r="C98" t="str">
            <v>二类</v>
          </cell>
        </row>
        <row r="99">
          <cell r="B99" t="str">
            <v>全国大学生计算机应用能力与数字素养大赛</v>
          </cell>
          <cell r="C99" t="str">
            <v>二类</v>
          </cell>
        </row>
        <row r="100">
          <cell r="B100" t="str">
            <v>全国大学生软件创新大赛</v>
          </cell>
          <cell r="C100" t="str">
            <v>二类</v>
          </cell>
        </row>
        <row r="101">
          <cell r="B101" t="str">
            <v>全国大学生软件测试大赛</v>
          </cell>
          <cell r="C101" t="str">
            <v>二类</v>
          </cell>
        </row>
        <row r="102">
          <cell r="B102" t="str">
            <v>全国大学生语言文字能力大赛</v>
          </cell>
          <cell r="C102" t="str">
            <v>二类</v>
          </cell>
        </row>
        <row r="103">
          <cell r="B103" t="str">
            <v>全国大学生结构设计信息技术大赛</v>
          </cell>
          <cell r="C103" t="str">
            <v>二类</v>
          </cell>
        </row>
        <row r="104">
          <cell r="B104" t="str">
            <v>全国大学生商务谈判大赛</v>
          </cell>
          <cell r="C104" t="str">
            <v>二类</v>
          </cell>
        </row>
        <row r="105">
          <cell r="B105" t="str">
            <v>全国大学生数学竞赛</v>
          </cell>
          <cell r="C105" t="str">
            <v>二类</v>
          </cell>
        </row>
        <row r="106">
          <cell r="B106" t="str">
            <v>全国邮政行业职业教育快递技能大赛</v>
          </cell>
          <cell r="C106" t="str">
            <v>二类</v>
          </cell>
        </row>
        <row r="107">
          <cell r="B107" t="str">
            <v>全国供应链大赛</v>
          </cell>
          <cell r="C107" t="str">
            <v>二类</v>
          </cell>
        </row>
        <row r="108">
          <cell r="B108" t="str">
            <v>全国高校企业价值创造实战竞赛</v>
          </cell>
          <cell r="C108" t="str">
            <v>二类</v>
          </cell>
        </row>
        <row r="109">
          <cell r="B109" t="str">
            <v>全国高校经济决策虚仿实验大赛</v>
          </cell>
          <cell r="C109" t="str">
            <v>二类</v>
          </cell>
        </row>
        <row r="110">
          <cell r="B110" t="str">
            <v>全国高校模拟飞行锦标赛</v>
          </cell>
          <cell r="C110" t="str">
            <v>二类</v>
          </cell>
        </row>
        <row r="111">
          <cell r="B111" t="str">
            <v>全国高等学校民航服务技能大赛</v>
          </cell>
          <cell r="C111" t="str">
            <v>二类</v>
          </cell>
        </row>
        <row r="112">
          <cell r="B112" t="str">
            <v>“求是杯”国际诗歌创作与翻译大赛</v>
          </cell>
          <cell r="C112" t="str">
            <v>二类</v>
          </cell>
        </row>
        <row r="113">
          <cell r="B113" t="str">
            <v>时报金犊奖</v>
          </cell>
          <cell r="C113" t="str">
            <v>二类</v>
          </cell>
        </row>
        <row r="114">
          <cell r="B114" t="str">
            <v>国际先进机器人及仿真技术大赛</v>
          </cell>
          <cell r="C114" t="str">
            <v>二类</v>
          </cell>
        </row>
        <row r="115">
          <cell r="B115" t="str">
            <v>金蝶云管理创新杯</v>
          </cell>
          <cell r="C115" t="str">
            <v>二类</v>
          </cell>
        </row>
        <row r="116">
          <cell r="B116" t="str">
            <v>“品茗杯”全国高校智能建造创新应用大赛</v>
          </cell>
          <cell r="C116" t="str">
            <v>二类</v>
          </cell>
        </row>
        <row r="117">
          <cell r="B117" t="str">
            <v>“泰山杯”全国医学影像技术专业大学生（本科）实践技能大赛</v>
          </cell>
          <cell r="C117" t="str">
            <v>二类</v>
          </cell>
        </row>
        <row r="118">
          <cell r="B118" t="str">
            <v>新华三杯全国大学生数字技术大赛</v>
          </cell>
          <cell r="C118" t="str">
            <v>二类</v>
          </cell>
        </row>
        <row r="119">
          <cell r="B119" t="str">
            <v>全国高校计算机能力挑战赛</v>
          </cell>
          <cell r="C119" t="str">
            <v>二类</v>
          </cell>
        </row>
        <row r="120">
          <cell r="B120" t="str">
            <v>“福思特杯”全国大学生审计精英挑战赛</v>
          </cell>
          <cell r="C120" t="str">
            <v>二类</v>
          </cell>
        </row>
        <row r="121">
          <cell r="B121" t="str">
            <v>其他比赛未在排行榜中</v>
          </cell>
          <cell r="C121" t="str">
            <v>其他</v>
          </cell>
        </row>
      </sheetData>
      <sheetData sheetId="2">
        <row r="1">
          <cell r="A1" t="str">
            <v>设置特等奖</v>
          </cell>
          <cell r="B1" t="str">
            <v>未设置特等奖</v>
          </cell>
          <cell r="C1" t="str">
            <v>获奖档次</v>
          </cell>
          <cell r="D1" t="str">
            <v>该奖项奖金</v>
          </cell>
        </row>
        <row r="2">
          <cell r="A2" t="str">
            <v>一类国家级特等奖（含特）</v>
          </cell>
          <cell r="B2" t="str">
            <v>一类国家级一等奖（不含特）</v>
          </cell>
          <cell r="C2">
            <v>1</v>
          </cell>
          <cell r="D2">
            <v>5000</v>
          </cell>
        </row>
        <row r="3">
          <cell r="A3" t="str">
            <v>一类国家级一等奖（含特）</v>
          </cell>
          <cell r="B3" t="str">
            <v>一类国家级二等奖（不含特）</v>
          </cell>
          <cell r="C3">
            <v>2</v>
          </cell>
          <cell r="D3">
            <v>3000</v>
          </cell>
        </row>
        <row r="4">
          <cell r="A4" t="str">
            <v>一类国家级二等奖（含特）</v>
          </cell>
          <cell r="B4" t="str">
            <v>一类国家级三等奖（不含特）</v>
          </cell>
          <cell r="C4">
            <v>3</v>
          </cell>
          <cell r="D4">
            <v>2000</v>
          </cell>
        </row>
        <row r="5">
          <cell r="A5" t="str">
            <v>一类国家级三等奖（含特）</v>
          </cell>
          <cell r="C5">
            <v>4</v>
          </cell>
          <cell r="D5">
            <v>1000</v>
          </cell>
        </row>
        <row r="6">
          <cell r="A6" t="str">
            <v>一类省部级特等奖（含特）</v>
          </cell>
          <cell r="B6" t="str">
            <v>一类省部级一等奖（不含特）</v>
          </cell>
          <cell r="C6">
            <v>5</v>
          </cell>
          <cell r="D6">
            <v>1000</v>
          </cell>
        </row>
        <row r="7">
          <cell r="A7" t="str">
            <v>一类省部级一等奖（含特）</v>
          </cell>
          <cell r="B7" t="str">
            <v>一类省部级二等奖（不含特）</v>
          </cell>
          <cell r="C7">
            <v>6</v>
          </cell>
          <cell r="D7">
            <v>800</v>
          </cell>
        </row>
        <row r="9">
          <cell r="A9" t="str">
            <v>二类国家级特等奖（含特）</v>
          </cell>
          <cell r="B9" t="str">
            <v>二类国家级一等奖（不含特）</v>
          </cell>
          <cell r="C9">
            <v>7</v>
          </cell>
          <cell r="D9">
            <v>3000</v>
          </cell>
        </row>
        <row r="10">
          <cell r="A10" t="str">
            <v>二类国家级一等奖（含特）</v>
          </cell>
          <cell r="B10" t="str">
            <v>二类国家级二等奖（不含特）</v>
          </cell>
          <cell r="C10">
            <v>8</v>
          </cell>
          <cell r="D10">
            <v>2000</v>
          </cell>
        </row>
        <row r="11">
          <cell r="A11" t="str">
            <v>二类国家级二等奖（含特）</v>
          </cell>
          <cell r="B11" t="str">
            <v>二类国家级三等奖（不含特）</v>
          </cell>
          <cell r="C11">
            <v>9</v>
          </cell>
          <cell r="D11">
            <v>1500</v>
          </cell>
        </row>
        <row r="12">
          <cell r="A12" t="str">
            <v>二类国家级三等奖（含特）</v>
          </cell>
          <cell r="C12">
            <v>10</v>
          </cell>
          <cell r="D12">
            <v>1000</v>
          </cell>
        </row>
        <row r="13">
          <cell r="A13" t="str">
            <v>二类省部级特等奖（含特）</v>
          </cell>
          <cell r="B13" t="str">
            <v>二类省部级一等奖（不含特）</v>
          </cell>
          <cell r="C13">
            <v>11</v>
          </cell>
          <cell r="D13">
            <v>800</v>
          </cell>
        </row>
        <row r="14">
          <cell r="A14" t="str">
            <v>二类省部级一等奖（含特）</v>
          </cell>
          <cell r="B14" t="str">
            <v>二类省部级二等奖（不含特）</v>
          </cell>
          <cell r="C14">
            <v>12</v>
          </cell>
          <cell r="D14">
            <v>600</v>
          </cell>
        </row>
        <row r="16">
          <cell r="A16" t="str">
            <v>其他竞赛奖项</v>
          </cell>
          <cell r="B16" t="str">
            <v>其他竞赛奖项</v>
          </cell>
          <cell r="C16">
            <v>13</v>
          </cell>
          <cell r="D16" t="str">
            <v>仅证书</v>
          </cell>
        </row>
        <row r="17">
          <cell r="A17" t="str">
            <v>一类国家级一等奖（不含特）</v>
          </cell>
          <cell r="C17">
            <v>1</v>
          </cell>
          <cell r="D17">
            <v>5000</v>
          </cell>
        </row>
        <row r="18">
          <cell r="A18" t="str">
            <v>一类国家级二等奖（不含特）</v>
          </cell>
          <cell r="C18">
            <v>2</v>
          </cell>
          <cell r="D18">
            <v>3000</v>
          </cell>
        </row>
        <row r="19">
          <cell r="A19" t="str">
            <v>一类国家级三等奖（不含特）</v>
          </cell>
          <cell r="C19">
            <v>3</v>
          </cell>
          <cell r="D19">
            <v>2000</v>
          </cell>
        </row>
        <row r="20">
          <cell r="D20">
            <v>1000</v>
          </cell>
        </row>
        <row r="21">
          <cell r="A21" t="str">
            <v>一类省部级一等奖（不含特）</v>
          </cell>
          <cell r="C21">
            <v>5</v>
          </cell>
          <cell r="D21">
            <v>1000</v>
          </cell>
        </row>
        <row r="22">
          <cell r="A22" t="str">
            <v>一类省部级二等奖（不含特）</v>
          </cell>
          <cell r="C22">
            <v>6</v>
          </cell>
          <cell r="D22">
            <v>800</v>
          </cell>
        </row>
        <row r="23">
          <cell r="A23" t="str">
            <v>二类国家级一等奖（不含特）</v>
          </cell>
          <cell r="C23">
            <v>7</v>
          </cell>
          <cell r="D23">
            <v>3000</v>
          </cell>
        </row>
        <row r="24">
          <cell r="A24" t="str">
            <v>二类国家级二等奖（不含特）</v>
          </cell>
          <cell r="C24">
            <v>8</v>
          </cell>
          <cell r="D24">
            <v>2000</v>
          </cell>
        </row>
        <row r="25">
          <cell r="A25" t="str">
            <v>二类国家级三等奖（不含特）</v>
          </cell>
          <cell r="C25">
            <v>9</v>
          </cell>
          <cell r="D25">
            <v>1500</v>
          </cell>
        </row>
        <row r="26">
          <cell r="D26">
            <v>1000</v>
          </cell>
        </row>
        <row r="27">
          <cell r="A27" t="str">
            <v>二类省部级一等奖（不含特）</v>
          </cell>
          <cell r="C27">
            <v>11</v>
          </cell>
          <cell r="D27">
            <v>800</v>
          </cell>
        </row>
        <row r="28">
          <cell r="A28" t="str">
            <v>二类省部级二等奖（不含特）</v>
          </cell>
          <cell r="C28">
            <v>12</v>
          </cell>
          <cell r="D28">
            <v>600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1.全国普通高校大学生竞赛排行榜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附件3 科技创新优秀指导教师信息汇总表"/>
      <sheetName val="表1.全国普通高校大学生竞赛排行榜"/>
      <sheetName val="表2.获奖金额及对应奖项"/>
    </sheetNames>
    <sheetDataSet>
      <sheetData sheetId="0" refreshError="1"/>
      <sheetData sheetId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大学生科技创新优秀指导教师申报信息表"/>
      <sheetName val="Sheet5"/>
      <sheetName val="表1.全国普通高校大学生竞赛排行榜"/>
      <sheetName val="表2.获奖金额及对应奖项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68002-6579-4534-9172-9244DD76A357}">
  <dimension ref="A1:T50"/>
  <sheetViews>
    <sheetView tabSelected="1" zoomScale="170" zoomScaleNormal="170" workbookViewId="0">
      <pane xSplit="4" ySplit="2" topLeftCell="E15" activePane="bottomRight" state="frozen"/>
      <selection pane="topRight" activeCell="E1" sqref="E1"/>
      <selection pane="bottomLeft" activeCell="A3" sqref="A3"/>
      <selection pane="bottomRight" activeCell="B22" sqref="B22:D22"/>
    </sheetView>
  </sheetViews>
  <sheetFormatPr defaultColWidth="8.77734375" defaultRowHeight="13.8" x14ac:dyDescent="0.25"/>
  <cols>
    <col min="2" max="2" width="11.33203125" customWidth="1"/>
    <col min="3" max="3" width="16.33203125" customWidth="1"/>
    <col min="4" max="4" width="10.77734375" bestFit="1" customWidth="1"/>
    <col min="5" max="5" width="38.109375" customWidth="1"/>
    <col min="6" max="6" width="17.33203125" customWidth="1"/>
    <col min="7" max="7" width="14" customWidth="1"/>
    <col min="8" max="8" width="9.77734375" customWidth="1"/>
    <col min="9" max="9" width="10.44140625" customWidth="1"/>
    <col min="10" max="11" width="9.77734375" customWidth="1"/>
    <col min="12" max="12" width="28.33203125" hidden="1" customWidth="1"/>
    <col min="13" max="13" width="10.44140625" customWidth="1"/>
    <col min="15" max="15" width="15.109375" customWidth="1"/>
    <col min="17" max="17" width="11.77734375" customWidth="1"/>
    <col min="18" max="18" width="11.33203125" customWidth="1"/>
    <col min="19" max="19" width="16.44140625" customWidth="1"/>
    <col min="20" max="20" width="11.6640625" customWidth="1"/>
    <col min="22" max="22" width="28" bestFit="1" customWidth="1"/>
    <col min="23" max="23" width="30" bestFit="1" customWidth="1"/>
    <col min="25" max="25" width="11.33203125" bestFit="1" customWidth="1"/>
  </cols>
  <sheetData>
    <row r="1" spans="1:20" ht="30.45" customHeight="1" x14ac:dyDescent="0.25">
      <c r="A1" s="37" t="s">
        <v>151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</row>
    <row r="2" spans="1:20" ht="62.4" x14ac:dyDescent="0.25">
      <c r="A2" s="12" t="s">
        <v>0</v>
      </c>
      <c r="B2" s="12" t="s">
        <v>1</v>
      </c>
      <c r="C2" s="12" t="s">
        <v>2</v>
      </c>
      <c r="D2" s="12" t="s">
        <v>3</v>
      </c>
      <c r="E2" s="10" t="s">
        <v>150</v>
      </c>
      <c r="F2" s="10" t="s">
        <v>106</v>
      </c>
      <c r="G2" s="13" t="s">
        <v>142</v>
      </c>
      <c r="H2" s="12" t="s">
        <v>5</v>
      </c>
      <c r="I2" s="10" t="s">
        <v>6</v>
      </c>
      <c r="J2" s="10" t="s">
        <v>107</v>
      </c>
      <c r="K2" s="10" t="s">
        <v>116</v>
      </c>
      <c r="L2" s="10"/>
      <c r="M2" s="13" t="s">
        <v>140</v>
      </c>
      <c r="N2" s="10" t="s">
        <v>4</v>
      </c>
      <c r="O2" s="10" t="s">
        <v>141</v>
      </c>
      <c r="P2" s="13" t="s">
        <v>143</v>
      </c>
      <c r="Q2" s="10" t="s">
        <v>7</v>
      </c>
      <c r="R2" s="13" t="s">
        <v>147</v>
      </c>
      <c r="S2" s="13" t="s">
        <v>148</v>
      </c>
      <c r="T2" s="13" t="s">
        <v>144</v>
      </c>
    </row>
    <row r="3" spans="1:20" ht="15.6" x14ac:dyDescent="0.25">
      <c r="A3" s="1">
        <v>1</v>
      </c>
      <c r="B3" s="1" t="s">
        <v>188</v>
      </c>
      <c r="C3" s="2" t="s">
        <v>235</v>
      </c>
      <c r="D3" s="1" t="s">
        <v>191</v>
      </c>
      <c r="E3" s="1" t="s">
        <v>37</v>
      </c>
      <c r="F3" s="1" t="s">
        <v>189</v>
      </c>
      <c r="G3" s="15" t="str">
        <f>VLOOKUP(E3,'表1.全国普通高校大学生竞赛排行榜'!B:C,2,0)</f>
        <v>二类</v>
      </c>
      <c r="H3" s="1" t="s">
        <v>10</v>
      </c>
      <c r="I3" s="1" t="s">
        <v>190</v>
      </c>
      <c r="J3" s="1" t="s">
        <v>115</v>
      </c>
      <c r="K3" s="1" t="str">
        <f t="shared" ref="K3:K22" si="0">_xlfn.IFS(J3="是","（含特）",J3="否","（不含特）")</f>
        <v>（不含特）</v>
      </c>
      <c r="L3" s="1" t="str">
        <f t="shared" ref="L3:L13" si="1">G3&amp;H3&amp;I3&amp;K3</f>
        <v>二类国家级二等奖（不含特）</v>
      </c>
      <c r="M3" s="15">
        <f>VLOOKUP(L3,'表2.获奖金额及对应奖项'!A:D,4,0)</f>
        <v>2000</v>
      </c>
      <c r="N3" s="1" t="s">
        <v>139</v>
      </c>
      <c r="O3" s="11">
        <v>1</v>
      </c>
      <c r="P3" s="15">
        <f t="shared" ref="P3:P13" si="2">M3*O3</f>
        <v>2000</v>
      </c>
      <c r="Q3" s="1" t="s">
        <v>12</v>
      </c>
      <c r="R3" s="16">
        <f t="shared" ref="R3:R26" si="3">_xlfn.IFS(Q3="第一项",100%,Q3="第二项",50%)</f>
        <v>1</v>
      </c>
      <c r="S3" s="15">
        <f t="shared" ref="S3:S13" si="4">O3*M3*R3</f>
        <v>2000</v>
      </c>
      <c r="T3" s="15" t="str">
        <f>IF(COUNT(FIND({1,2,3,4,5,6,7,8,9,0},S3))&gt;0,"","仅证书")</f>
        <v/>
      </c>
    </row>
    <row r="4" spans="1:20" ht="15.6" x14ac:dyDescent="0.25">
      <c r="A4" s="1">
        <v>2</v>
      </c>
      <c r="B4" s="1" t="s">
        <v>188</v>
      </c>
      <c r="C4" s="2" t="s">
        <v>235</v>
      </c>
      <c r="D4" s="1" t="s">
        <v>191</v>
      </c>
      <c r="E4" s="1" t="s">
        <v>63</v>
      </c>
      <c r="F4" s="22">
        <v>45505</v>
      </c>
      <c r="G4" s="15" t="str">
        <f>VLOOKUP(E4,'表1.全国普通高校大学生竞赛排行榜'!B:C,2,0)</f>
        <v>二类</v>
      </c>
      <c r="H4" s="1" t="s">
        <v>10</v>
      </c>
      <c r="I4" s="1" t="s">
        <v>192</v>
      </c>
      <c r="J4" s="1" t="s">
        <v>115</v>
      </c>
      <c r="K4" s="1" t="str">
        <f t="shared" si="0"/>
        <v>（不含特）</v>
      </c>
      <c r="L4" s="1" t="str">
        <f t="shared" si="1"/>
        <v>二类国家级三等奖（不含特）</v>
      </c>
      <c r="M4" s="15">
        <f>VLOOKUP(L4,'表2.获奖金额及对应奖项'!A:D,4,0)</f>
        <v>1500</v>
      </c>
      <c r="N4" s="1" t="s">
        <v>139</v>
      </c>
      <c r="O4" s="11">
        <v>1</v>
      </c>
      <c r="P4" s="15">
        <f t="shared" si="2"/>
        <v>1500</v>
      </c>
      <c r="Q4" s="1" t="s">
        <v>149</v>
      </c>
      <c r="R4" s="16">
        <f t="shared" si="3"/>
        <v>0.5</v>
      </c>
      <c r="S4" s="15">
        <f t="shared" si="4"/>
        <v>750</v>
      </c>
      <c r="T4" s="15" t="str">
        <f>IF(COUNT(FIND({1,2,3,4,5,6,7,8,9,0},S4))&gt;0,"","仅证书")</f>
        <v/>
      </c>
    </row>
    <row r="5" spans="1:20" ht="15.6" x14ac:dyDescent="0.25">
      <c r="A5" s="1">
        <v>3</v>
      </c>
      <c r="B5" s="1" t="s">
        <v>201</v>
      </c>
      <c r="C5" s="34">
        <v>2016591006</v>
      </c>
      <c r="D5" s="1" t="s">
        <v>8</v>
      </c>
      <c r="E5" s="1" t="s">
        <v>101</v>
      </c>
      <c r="F5" s="14">
        <v>45261</v>
      </c>
      <c r="G5" s="15" t="str">
        <f>VLOOKUP(E5,'[1]表1.全国普通高校大学生竞赛排行榜'!B:C,2,0)</f>
        <v>一类</v>
      </c>
      <c r="H5" s="1" t="s">
        <v>10</v>
      </c>
      <c r="I5" s="1" t="s">
        <v>192</v>
      </c>
      <c r="J5" s="1" t="s">
        <v>115</v>
      </c>
      <c r="K5" s="1" t="str">
        <f t="shared" si="0"/>
        <v>（不含特）</v>
      </c>
      <c r="L5" s="1" t="str">
        <f t="shared" si="1"/>
        <v>一类国家级三等奖（不含特）</v>
      </c>
      <c r="M5" s="15">
        <f>VLOOKUP(L5,'表2.获奖金额及对应奖项'!A:D,4,0)</f>
        <v>2000</v>
      </c>
      <c r="N5" s="1" t="s">
        <v>9</v>
      </c>
      <c r="O5" s="11">
        <v>1</v>
      </c>
      <c r="P5" s="15">
        <f t="shared" si="2"/>
        <v>2000</v>
      </c>
      <c r="Q5" s="1" t="s">
        <v>12</v>
      </c>
      <c r="R5" s="16">
        <f t="shared" si="3"/>
        <v>1</v>
      </c>
      <c r="S5" s="15">
        <f t="shared" si="4"/>
        <v>2000</v>
      </c>
      <c r="T5" s="15" t="str">
        <f>IF(COUNT(FIND({1,2,3,4,5,6,7,8,9,0},S5))&gt;0,"","仅证书")</f>
        <v/>
      </c>
    </row>
    <row r="6" spans="1:20" ht="15.6" x14ac:dyDescent="0.25">
      <c r="A6" s="1">
        <v>4</v>
      </c>
      <c r="B6" s="1" t="s">
        <v>204</v>
      </c>
      <c r="C6" s="1">
        <v>2016592002</v>
      </c>
      <c r="D6" s="1" t="s">
        <v>8</v>
      </c>
      <c r="E6" s="1" t="s">
        <v>101</v>
      </c>
      <c r="F6" s="14">
        <v>45261</v>
      </c>
      <c r="G6" s="15" t="str">
        <f>VLOOKUP(E6,'[2]表1.全国普通高校大学生竞赛排行榜'!B:C,2,0)</f>
        <v>一类</v>
      </c>
      <c r="H6" s="1" t="s">
        <v>10</v>
      </c>
      <c r="I6" s="1" t="s">
        <v>192</v>
      </c>
      <c r="J6" s="1" t="s">
        <v>115</v>
      </c>
      <c r="K6" s="1" t="str">
        <f t="shared" si="0"/>
        <v>（不含特）</v>
      </c>
      <c r="L6" s="1" t="str">
        <f t="shared" si="1"/>
        <v>一类国家级三等奖（不含特）</v>
      </c>
      <c r="M6" s="15">
        <f>VLOOKUP(L6,'表2.获奖金额及对应奖项'!A:D,4,0)</f>
        <v>2000</v>
      </c>
      <c r="N6" s="1" t="s">
        <v>9</v>
      </c>
      <c r="O6" s="11">
        <v>0</v>
      </c>
      <c r="P6" s="15">
        <f t="shared" si="2"/>
        <v>0</v>
      </c>
      <c r="Q6" s="1" t="s">
        <v>12</v>
      </c>
      <c r="R6" s="16">
        <f t="shared" si="3"/>
        <v>1</v>
      </c>
      <c r="S6" s="15">
        <f t="shared" si="4"/>
        <v>0</v>
      </c>
      <c r="T6" s="15" t="str">
        <f>IF(COUNT(FIND({1,2,3,4,5,6,7,8,9,0},S6))&gt;0,"","仅证书")</f>
        <v/>
      </c>
    </row>
    <row r="7" spans="1:20" ht="15.6" x14ac:dyDescent="0.25">
      <c r="A7" s="1">
        <v>5</v>
      </c>
      <c r="B7" s="23" t="s">
        <v>196</v>
      </c>
      <c r="C7" s="35">
        <v>2016592007</v>
      </c>
      <c r="D7" s="23" t="s">
        <v>8</v>
      </c>
      <c r="E7" s="1" t="s">
        <v>101</v>
      </c>
      <c r="F7" s="14">
        <v>45261</v>
      </c>
      <c r="G7" s="15" t="str">
        <f>VLOOKUP(E7,'表1.全国普通高校大学生竞赛排行榜'!B:C,2,0)</f>
        <v>一类</v>
      </c>
      <c r="H7" s="1" t="s">
        <v>10</v>
      </c>
      <c r="I7" s="1" t="s">
        <v>190</v>
      </c>
      <c r="J7" s="1" t="s">
        <v>115</v>
      </c>
      <c r="K7" s="1" t="str">
        <f t="shared" si="0"/>
        <v>（不含特）</v>
      </c>
      <c r="L7" s="1" t="str">
        <f t="shared" si="1"/>
        <v>一类国家级二等奖（不含特）</v>
      </c>
      <c r="M7" s="15">
        <f>VLOOKUP(L7,'表2.获奖金额及对应奖项'!A:D,4,0)</f>
        <v>3000</v>
      </c>
      <c r="N7" s="1" t="s">
        <v>9</v>
      </c>
      <c r="O7" s="11">
        <v>1</v>
      </c>
      <c r="P7" s="15">
        <f t="shared" si="2"/>
        <v>3000</v>
      </c>
      <c r="Q7" s="1" t="s">
        <v>12</v>
      </c>
      <c r="R7" s="16">
        <f t="shared" si="3"/>
        <v>1</v>
      </c>
      <c r="S7" s="15">
        <f t="shared" si="4"/>
        <v>3000</v>
      </c>
      <c r="T7" s="15" t="str">
        <f>IF(COUNT(FIND({1,2,3,4,5,6,7,8,9,0},S7))&gt;0,"","仅证书")</f>
        <v/>
      </c>
    </row>
    <row r="8" spans="1:20" ht="15.6" x14ac:dyDescent="0.25">
      <c r="A8" s="1">
        <v>6</v>
      </c>
      <c r="B8" s="1" t="s">
        <v>194</v>
      </c>
      <c r="C8" s="34">
        <v>2016592009</v>
      </c>
      <c r="D8" s="1" t="s">
        <v>191</v>
      </c>
      <c r="E8" s="1" t="s">
        <v>158</v>
      </c>
      <c r="F8" s="14">
        <v>45413</v>
      </c>
      <c r="G8" s="15" t="str">
        <f>VLOOKUP(E8,'表1.全国普通高校大学生竞赛排行榜'!B:C,2,0)</f>
        <v>二类</v>
      </c>
      <c r="H8" s="1" t="s">
        <v>10</v>
      </c>
      <c r="I8" s="1" t="s">
        <v>192</v>
      </c>
      <c r="J8" s="1" t="s">
        <v>115</v>
      </c>
      <c r="K8" s="1" t="str">
        <f t="shared" si="0"/>
        <v>（不含特）</v>
      </c>
      <c r="L8" s="1" t="str">
        <f t="shared" si="1"/>
        <v>二类国家级三等奖（不含特）</v>
      </c>
      <c r="M8" s="15">
        <f>VLOOKUP(L8,'表2.获奖金额及对应奖项'!A:D,4,0)</f>
        <v>1500</v>
      </c>
      <c r="N8" s="1" t="s">
        <v>139</v>
      </c>
      <c r="O8" s="11">
        <v>1</v>
      </c>
      <c r="P8" s="15">
        <f t="shared" si="2"/>
        <v>1500</v>
      </c>
      <c r="Q8" s="1" t="s">
        <v>12</v>
      </c>
      <c r="R8" s="16">
        <f t="shared" si="3"/>
        <v>1</v>
      </c>
      <c r="S8" s="15">
        <f t="shared" si="4"/>
        <v>1500</v>
      </c>
      <c r="T8" s="15" t="str">
        <f>IF(COUNT(FIND({1,2,3,4,5,6,7,8,9,0},S8))&gt;0,"","仅证书")</f>
        <v/>
      </c>
    </row>
    <row r="9" spans="1:20" ht="15.6" x14ac:dyDescent="0.25">
      <c r="A9" s="1">
        <v>7</v>
      </c>
      <c r="B9" s="30" t="s">
        <v>210</v>
      </c>
      <c r="C9" s="34">
        <v>2017591014</v>
      </c>
      <c r="D9" s="1" t="s">
        <v>8</v>
      </c>
      <c r="E9" s="1" t="s">
        <v>39</v>
      </c>
      <c r="F9" s="14">
        <v>45445</v>
      </c>
      <c r="G9" s="15" t="str">
        <f>VLOOKUP(E9,'表1.全国普通高校大学生竞赛排行榜'!B:C,2,0)</f>
        <v>二类</v>
      </c>
      <c r="H9" s="1" t="s">
        <v>10</v>
      </c>
      <c r="I9" s="1" t="s">
        <v>11</v>
      </c>
      <c r="J9" s="1" t="s">
        <v>115</v>
      </c>
      <c r="K9" s="1" t="str">
        <f t="shared" si="0"/>
        <v>（不含特）</v>
      </c>
      <c r="L9" s="1" t="str">
        <f t="shared" si="1"/>
        <v>二类国家级一等奖（不含特）</v>
      </c>
      <c r="M9" s="15">
        <f>VLOOKUP(L9,'表2.获奖金额及对应奖项'!A:D,4,0)</f>
        <v>3000</v>
      </c>
      <c r="N9" s="1" t="s">
        <v>139</v>
      </c>
      <c r="O9" s="11">
        <v>1</v>
      </c>
      <c r="P9" s="15">
        <f t="shared" si="2"/>
        <v>3000</v>
      </c>
      <c r="Q9" s="1" t="s">
        <v>12</v>
      </c>
      <c r="R9" s="16">
        <f t="shared" si="3"/>
        <v>1</v>
      </c>
      <c r="S9" s="15">
        <f t="shared" si="4"/>
        <v>3000</v>
      </c>
      <c r="T9" s="15" t="str">
        <f>IF(COUNT(FIND({1,2,3,4,5,6,7,8,9,0},S9))&gt;0,"","仅证书")</f>
        <v/>
      </c>
    </row>
    <row r="10" spans="1:20" ht="15.6" x14ac:dyDescent="0.25">
      <c r="A10" s="1">
        <v>8</v>
      </c>
      <c r="B10" s="30" t="s">
        <v>210</v>
      </c>
      <c r="C10" s="34">
        <v>2017591015</v>
      </c>
      <c r="D10" s="1" t="s">
        <v>8</v>
      </c>
      <c r="E10" s="1" t="s">
        <v>39</v>
      </c>
      <c r="F10" s="14">
        <v>45445</v>
      </c>
      <c r="G10" s="15" t="str">
        <f>VLOOKUP(E10,'表1.全国普通高校大学生竞赛排行榜'!B:C,2,0)</f>
        <v>二类</v>
      </c>
      <c r="H10" s="1" t="s">
        <v>10</v>
      </c>
      <c r="I10" s="1" t="s">
        <v>192</v>
      </c>
      <c r="J10" s="1" t="s">
        <v>115</v>
      </c>
      <c r="K10" s="1" t="str">
        <f t="shared" si="0"/>
        <v>（不含特）</v>
      </c>
      <c r="L10" s="1" t="str">
        <f t="shared" si="1"/>
        <v>二类国家级三等奖（不含特）</v>
      </c>
      <c r="M10" s="15">
        <f>VLOOKUP(L10,'表2.获奖金额及对应奖项'!A:D,4,0)</f>
        <v>1500</v>
      </c>
      <c r="N10" s="1" t="s">
        <v>139</v>
      </c>
      <c r="O10" s="11">
        <v>1</v>
      </c>
      <c r="P10" s="15">
        <f t="shared" si="2"/>
        <v>1500</v>
      </c>
      <c r="Q10" s="1" t="s">
        <v>149</v>
      </c>
      <c r="R10" s="16">
        <f t="shared" si="3"/>
        <v>0.5</v>
      </c>
      <c r="S10" s="15">
        <f t="shared" si="4"/>
        <v>750</v>
      </c>
      <c r="T10" s="15" t="str">
        <f>IF(COUNT(FIND({1,2,3,4,5,6,7,8,9,0},S10))&gt;0,"","仅证书")</f>
        <v/>
      </c>
    </row>
    <row r="11" spans="1:20" ht="15.6" x14ac:dyDescent="0.25">
      <c r="A11" s="1">
        <v>9</v>
      </c>
      <c r="B11" s="1" t="s">
        <v>231</v>
      </c>
      <c r="C11" s="34">
        <v>2017591015</v>
      </c>
      <c r="D11" s="1" t="s">
        <v>8</v>
      </c>
      <c r="E11" s="1" t="s">
        <v>39</v>
      </c>
      <c r="F11" s="14">
        <v>45445</v>
      </c>
      <c r="G11" s="15" t="str">
        <f>VLOOKUP(E11,'表1.全国普通高校大学生竞赛排行榜'!B:C,2,0)</f>
        <v>二类</v>
      </c>
      <c r="H11" s="1" t="s">
        <v>10</v>
      </c>
      <c r="I11" s="1" t="s">
        <v>190</v>
      </c>
      <c r="J11" s="1" t="s">
        <v>115</v>
      </c>
      <c r="K11" s="1" t="str">
        <f t="shared" si="0"/>
        <v>（不含特）</v>
      </c>
      <c r="L11" s="1" t="str">
        <f t="shared" si="1"/>
        <v>二类国家级二等奖（不含特）</v>
      </c>
      <c r="M11" s="15">
        <f>VLOOKUP(L11,'表2.获奖金额及对应奖项'!A:D,4,0)</f>
        <v>2000</v>
      </c>
      <c r="N11" s="1" t="s">
        <v>139</v>
      </c>
      <c r="O11" s="11">
        <v>1</v>
      </c>
      <c r="P11" s="15">
        <f t="shared" si="2"/>
        <v>2000</v>
      </c>
      <c r="Q11" s="1" t="s">
        <v>12</v>
      </c>
      <c r="R11" s="16">
        <f t="shared" si="3"/>
        <v>1</v>
      </c>
      <c r="S11" s="15">
        <f t="shared" si="4"/>
        <v>2000</v>
      </c>
      <c r="T11" s="15" t="str">
        <f>IF(COUNT(FIND({1,2,3,4,5,6,7,8,9,0},S11))&gt;0,"","仅证书")</f>
        <v/>
      </c>
    </row>
    <row r="12" spans="1:20" ht="15.6" x14ac:dyDescent="0.25">
      <c r="A12" s="1">
        <v>10</v>
      </c>
      <c r="B12" s="1" t="s">
        <v>202</v>
      </c>
      <c r="C12" s="34">
        <v>2017591021</v>
      </c>
      <c r="D12" s="1" t="s">
        <v>8</v>
      </c>
      <c r="E12" s="1" t="s">
        <v>101</v>
      </c>
      <c r="F12" s="14">
        <v>45261</v>
      </c>
      <c r="G12" s="15" t="str">
        <f>VLOOKUP(E12,'[3]表1.全国普通高校大学生竞赛排行榜'!B:C,2,0)</f>
        <v>一类</v>
      </c>
      <c r="H12" s="1" t="s">
        <v>10</v>
      </c>
      <c r="I12" s="1" t="s">
        <v>192</v>
      </c>
      <c r="J12" s="1" t="s">
        <v>115</v>
      </c>
      <c r="K12" s="1" t="str">
        <f t="shared" si="0"/>
        <v>（不含特）</v>
      </c>
      <c r="L12" s="1" t="str">
        <f t="shared" si="1"/>
        <v>一类国家级三等奖（不含特）</v>
      </c>
      <c r="M12" s="15">
        <f>VLOOKUP(L12,'表2.获奖金额及对应奖项'!A:D,4,0)</f>
        <v>2000</v>
      </c>
      <c r="N12" s="1" t="s">
        <v>9</v>
      </c>
      <c r="O12" s="11">
        <v>0</v>
      </c>
      <c r="P12" s="15">
        <f t="shared" si="2"/>
        <v>0</v>
      </c>
      <c r="Q12" s="1" t="s">
        <v>12</v>
      </c>
      <c r="R12" s="16">
        <f t="shared" si="3"/>
        <v>1</v>
      </c>
      <c r="S12" s="15">
        <f t="shared" si="4"/>
        <v>0</v>
      </c>
      <c r="T12" s="15" t="str">
        <f>IF(COUNT(FIND({1,2,3,4,5,6,7,8,9,0},S12))&gt;0,"","仅证书")</f>
        <v/>
      </c>
    </row>
    <row r="13" spans="1:20" ht="15.6" x14ac:dyDescent="0.25">
      <c r="A13" s="1">
        <v>11</v>
      </c>
      <c r="B13" s="23" t="s">
        <v>199</v>
      </c>
      <c r="C13" s="35">
        <v>2017592012</v>
      </c>
      <c r="D13" s="23" t="s">
        <v>197</v>
      </c>
      <c r="E13" s="1" t="s">
        <v>200</v>
      </c>
      <c r="F13" s="14">
        <v>45261</v>
      </c>
      <c r="G13" s="15" t="str">
        <f>VLOOKUP(E13,'表1.全国普通高校大学生竞赛排行榜'!B:C,2,0)</f>
        <v>一类</v>
      </c>
      <c r="H13" s="1" t="s">
        <v>10</v>
      </c>
      <c r="I13" s="1" t="s">
        <v>190</v>
      </c>
      <c r="J13" s="1" t="s">
        <v>115</v>
      </c>
      <c r="K13" s="1" t="str">
        <f t="shared" si="0"/>
        <v>（不含特）</v>
      </c>
      <c r="L13" s="1" t="str">
        <f t="shared" si="1"/>
        <v>一类国家级二等奖（不含特）</v>
      </c>
      <c r="M13" s="15">
        <f>VLOOKUP(L13,'表2.获奖金额及对应奖项'!A:D,4,0)</f>
        <v>3000</v>
      </c>
      <c r="N13" s="1" t="s">
        <v>139</v>
      </c>
      <c r="O13" s="11">
        <v>1</v>
      </c>
      <c r="P13" s="15">
        <f t="shared" si="2"/>
        <v>3000</v>
      </c>
      <c r="Q13" s="1" t="s">
        <v>12</v>
      </c>
      <c r="R13" s="16">
        <f t="shared" si="3"/>
        <v>1</v>
      </c>
      <c r="S13" s="15">
        <f t="shared" si="4"/>
        <v>3000</v>
      </c>
      <c r="T13" s="15" t="str">
        <f>IF(COUNT(FIND({1,2,3,4,5,6,7,8,9,0},S13))&gt;0,"","仅证书")</f>
        <v/>
      </c>
    </row>
    <row r="14" spans="1:20" ht="15.6" x14ac:dyDescent="0.25">
      <c r="A14" s="1">
        <v>12</v>
      </c>
      <c r="B14" s="23" t="s">
        <v>198</v>
      </c>
      <c r="C14" s="35">
        <v>2017592012</v>
      </c>
      <c r="D14" s="23" t="s">
        <v>191</v>
      </c>
      <c r="E14" s="1" t="s">
        <v>103</v>
      </c>
      <c r="F14" s="14">
        <v>45505</v>
      </c>
      <c r="G14" s="15" t="str">
        <f>VLOOKUP(E14,'表1.全国普通高校大学生竞赛排行榜'!B:C,2,0)</f>
        <v>其他</v>
      </c>
      <c r="H14" s="1" t="s">
        <v>10</v>
      </c>
      <c r="I14" s="1" t="s">
        <v>145</v>
      </c>
      <c r="J14" s="1" t="s">
        <v>108</v>
      </c>
      <c r="K14" s="1" t="str">
        <f t="shared" si="0"/>
        <v>（含特）</v>
      </c>
      <c r="L14" s="1"/>
      <c r="M14" s="15" t="e">
        <f>VLOOKUP(L14,'表2.获奖金额及对应奖项'!A:D,4,0)</f>
        <v>#N/A</v>
      </c>
      <c r="N14" s="1" t="s">
        <v>139</v>
      </c>
      <c r="O14" s="11">
        <v>1</v>
      </c>
      <c r="P14" s="15">
        <v>0</v>
      </c>
      <c r="Q14" s="1" t="s">
        <v>149</v>
      </c>
      <c r="R14" s="16">
        <f t="shared" si="3"/>
        <v>0.5</v>
      </c>
      <c r="S14" s="15">
        <v>0</v>
      </c>
      <c r="T14" s="15" t="str">
        <f>IF(COUNT(FIND({1,2,3,4,5,6,7,8,9,0},S14))&gt;0,"","仅证书")</f>
        <v/>
      </c>
    </row>
    <row r="15" spans="1:20" ht="15.6" x14ac:dyDescent="0.25">
      <c r="A15" s="1">
        <v>13</v>
      </c>
      <c r="B15" s="23" t="s">
        <v>195</v>
      </c>
      <c r="C15" s="35">
        <v>2017593001</v>
      </c>
      <c r="D15" s="23" t="s">
        <v>8</v>
      </c>
      <c r="E15" s="1" t="s">
        <v>101</v>
      </c>
      <c r="F15" s="14">
        <v>45261</v>
      </c>
      <c r="G15" s="15" t="str">
        <f>VLOOKUP(E15,'表1.全国普通高校大学生竞赛排行榜'!B:C,2,0)</f>
        <v>一类</v>
      </c>
      <c r="H15" s="1" t="s">
        <v>10</v>
      </c>
      <c r="I15" s="1" t="s">
        <v>190</v>
      </c>
      <c r="J15" s="1" t="s">
        <v>115</v>
      </c>
      <c r="K15" s="1" t="str">
        <f t="shared" si="0"/>
        <v>（不含特）</v>
      </c>
      <c r="L15" s="1" t="str">
        <f t="shared" ref="L15:L22" si="5">G15&amp;H15&amp;I15&amp;K15</f>
        <v>一类国家级二等奖（不含特）</v>
      </c>
      <c r="M15" s="15">
        <f>VLOOKUP(L15,'表2.获奖金额及对应奖项'!A:D,4,0)</f>
        <v>3000</v>
      </c>
      <c r="N15" s="1" t="s">
        <v>9</v>
      </c>
      <c r="O15" s="11">
        <v>0</v>
      </c>
      <c r="P15" s="15">
        <f t="shared" ref="P15:P22" si="6">M15*O15</f>
        <v>0</v>
      </c>
      <c r="Q15" s="1" t="s">
        <v>12</v>
      </c>
      <c r="R15" s="16">
        <f t="shared" si="3"/>
        <v>1</v>
      </c>
      <c r="S15" s="15">
        <f t="shared" ref="S15:S49" si="7">O15*M15*R15</f>
        <v>0</v>
      </c>
      <c r="T15" s="15" t="str">
        <f>IF(COUNT(FIND({1,2,3,4,5,6,7,8,9,0},S15))&gt;0,"","仅证书")</f>
        <v/>
      </c>
    </row>
    <row r="16" spans="1:20" ht="15.6" x14ac:dyDescent="0.25">
      <c r="A16" s="1">
        <v>14</v>
      </c>
      <c r="B16" s="23" t="s">
        <v>211</v>
      </c>
      <c r="C16" s="35">
        <v>2018591018</v>
      </c>
      <c r="D16" s="23" t="s">
        <v>8</v>
      </c>
      <c r="E16" s="1" t="s">
        <v>37</v>
      </c>
      <c r="F16" s="14">
        <v>45474</v>
      </c>
      <c r="G16" s="15" t="str">
        <f>VLOOKUP(E16,'表1.全国普通高校大学生竞赛排行榜'!B:C,2,0)</f>
        <v>二类</v>
      </c>
      <c r="H16" s="1" t="s">
        <v>209</v>
      </c>
      <c r="I16" s="1" t="s">
        <v>190</v>
      </c>
      <c r="J16" s="1" t="s">
        <v>115</v>
      </c>
      <c r="K16" s="1" t="str">
        <f t="shared" si="0"/>
        <v>（不含特）</v>
      </c>
      <c r="L16" s="1" t="str">
        <f t="shared" si="5"/>
        <v>二类省部级二等奖（不含特）</v>
      </c>
      <c r="M16" s="15">
        <f>VLOOKUP(L16,'表2.获奖金额及对应奖项'!A:D,4,0)</f>
        <v>600</v>
      </c>
      <c r="N16" s="1" t="s">
        <v>139</v>
      </c>
      <c r="O16" s="11">
        <v>1</v>
      </c>
      <c r="P16" s="15">
        <f t="shared" si="6"/>
        <v>600</v>
      </c>
      <c r="Q16" s="1" t="s">
        <v>12</v>
      </c>
      <c r="R16" s="16">
        <f t="shared" si="3"/>
        <v>1</v>
      </c>
      <c r="S16" s="15">
        <f t="shared" si="7"/>
        <v>600</v>
      </c>
      <c r="T16" s="15" t="str">
        <f>IF(COUNT(FIND({1,2,3,4,5,6,7,8,9,0},S16))&gt;0,"","仅证书")</f>
        <v/>
      </c>
    </row>
    <row r="17" spans="1:20" ht="15.6" x14ac:dyDescent="0.25">
      <c r="A17" s="1">
        <v>15</v>
      </c>
      <c r="B17" s="1" t="s">
        <v>219</v>
      </c>
      <c r="C17" s="34">
        <v>2018592014</v>
      </c>
      <c r="D17" s="1" t="s">
        <v>8</v>
      </c>
      <c r="E17" s="1" t="s">
        <v>158</v>
      </c>
      <c r="F17" s="14">
        <v>45413</v>
      </c>
      <c r="G17" s="15" t="str">
        <f>VLOOKUP(E17,'表1.全国普通高校大学生竞赛排行榜'!B:C,2,0)</f>
        <v>二类</v>
      </c>
      <c r="H17" s="1" t="s">
        <v>10</v>
      </c>
      <c r="I17" s="1" t="s">
        <v>192</v>
      </c>
      <c r="J17" s="1" t="s">
        <v>115</v>
      </c>
      <c r="K17" s="1" t="str">
        <f t="shared" si="0"/>
        <v>（不含特）</v>
      </c>
      <c r="L17" s="1" t="str">
        <f t="shared" si="5"/>
        <v>二类国家级三等奖（不含特）</v>
      </c>
      <c r="M17" s="15">
        <f>VLOOKUP(L17,'表2.获奖金额及对应奖项'!A:D,4,0)</f>
        <v>1500</v>
      </c>
      <c r="N17" s="1" t="s">
        <v>139</v>
      </c>
      <c r="O17" s="11">
        <v>1</v>
      </c>
      <c r="P17" s="15">
        <f t="shared" si="6"/>
        <v>1500</v>
      </c>
      <c r="Q17" s="1" t="s">
        <v>12</v>
      </c>
      <c r="R17" s="16">
        <f t="shared" si="3"/>
        <v>1</v>
      </c>
      <c r="S17" s="15">
        <f t="shared" si="7"/>
        <v>1500</v>
      </c>
      <c r="T17" s="15" t="str">
        <f>IF(COUNT(FIND({1,2,3,4,5,6,7,8,9,0},S17))&gt;0,"","仅证书")</f>
        <v/>
      </c>
    </row>
    <row r="18" spans="1:20" ht="15.6" x14ac:dyDescent="0.25">
      <c r="A18" s="1">
        <v>16</v>
      </c>
      <c r="B18" s="1" t="s">
        <v>234</v>
      </c>
      <c r="C18" s="34">
        <v>2018592015</v>
      </c>
      <c r="D18" s="1" t="s">
        <v>8</v>
      </c>
      <c r="E18" s="1" t="s">
        <v>16</v>
      </c>
      <c r="F18" s="14">
        <v>45431</v>
      </c>
      <c r="G18" s="15" t="str">
        <f>VLOOKUP(E18,'表1.全国普通高校大学生竞赛排行榜'!B:C,2,0)</f>
        <v>二类</v>
      </c>
      <c r="H18" s="1" t="s">
        <v>10</v>
      </c>
      <c r="I18" s="1" t="s">
        <v>190</v>
      </c>
      <c r="J18" s="1" t="s">
        <v>115</v>
      </c>
      <c r="K18" s="1" t="str">
        <f t="shared" si="0"/>
        <v>（不含特）</v>
      </c>
      <c r="L18" s="1" t="str">
        <f t="shared" si="5"/>
        <v>二类国家级二等奖（不含特）</v>
      </c>
      <c r="M18" s="15">
        <f>VLOOKUP(L18,'表2.获奖金额及对应奖项'!A:D,4,0)</f>
        <v>2000</v>
      </c>
      <c r="N18" s="1" t="s">
        <v>139</v>
      </c>
      <c r="O18" s="11">
        <v>1</v>
      </c>
      <c r="P18" s="15">
        <f t="shared" si="6"/>
        <v>2000</v>
      </c>
      <c r="Q18" s="1" t="s">
        <v>149</v>
      </c>
      <c r="R18" s="16">
        <f t="shared" si="3"/>
        <v>0.5</v>
      </c>
      <c r="S18" s="15">
        <f t="shared" si="7"/>
        <v>1000</v>
      </c>
      <c r="T18" s="15" t="str">
        <f>IF(COUNT(FIND({1,2,3,4,5,6,7,8,9,0},S18))&gt;0,"","仅证书")</f>
        <v/>
      </c>
    </row>
    <row r="19" spans="1:20" ht="15.6" x14ac:dyDescent="0.25">
      <c r="A19" s="1">
        <v>17</v>
      </c>
      <c r="B19" s="1" t="s">
        <v>234</v>
      </c>
      <c r="C19" s="34">
        <v>2018592015</v>
      </c>
      <c r="D19" s="1" t="s">
        <v>8</v>
      </c>
      <c r="E19" s="1" t="s">
        <v>52</v>
      </c>
      <c r="F19" s="14">
        <v>45519</v>
      </c>
      <c r="G19" s="15" t="str">
        <f>VLOOKUP(E19,'表1.全国普通高校大学生竞赛排行榜'!B:C,2,0)</f>
        <v>二类</v>
      </c>
      <c r="H19" s="1" t="s">
        <v>10</v>
      </c>
      <c r="I19" s="1" t="s">
        <v>11</v>
      </c>
      <c r="J19" s="1" t="s">
        <v>115</v>
      </c>
      <c r="K19" s="1" t="str">
        <f t="shared" si="0"/>
        <v>（不含特）</v>
      </c>
      <c r="L19" s="1" t="str">
        <f t="shared" si="5"/>
        <v>二类国家级一等奖（不含特）</v>
      </c>
      <c r="M19" s="15">
        <f>VLOOKUP(L19,'表2.获奖金额及对应奖项'!A:D,4,0)</f>
        <v>3000</v>
      </c>
      <c r="N19" s="1" t="s">
        <v>9</v>
      </c>
      <c r="O19" s="11">
        <v>1</v>
      </c>
      <c r="P19" s="15">
        <f t="shared" si="6"/>
        <v>3000</v>
      </c>
      <c r="Q19" s="1" t="s">
        <v>12</v>
      </c>
      <c r="R19" s="16">
        <f t="shared" si="3"/>
        <v>1</v>
      </c>
      <c r="S19" s="15">
        <f t="shared" si="7"/>
        <v>3000</v>
      </c>
      <c r="T19" s="15" t="str">
        <f>IF(COUNT(FIND({1,2,3,4,5,6,7,8,9,0},S19))&gt;0,"","仅证书")</f>
        <v/>
      </c>
    </row>
    <row r="20" spans="1:20" ht="15.6" x14ac:dyDescent="0.25">
      <c r="A20" s="1">
        <v>18</v>
      </c>
      <c r="B20" s="31" t="s">
        <v>223</v>
      </c>
      <c r="C20" s="35">
        <v>2018592020</v>
      </c>
      <c r="D20" s="1" t="s">
        <v>8</v>
      </c>
      <c r="E20" s="1" t="s">
        <v>158</v>
      </c>
      <c r="F20" s="29">
        <v>45413</v>
      </c>
      <c r="G20" s="15" t="str">
        <f>VLOOKUP(E20,'表1.全国普通高校大学生竞赛排行榜'!B:C,2,0)</f>
        <v>二类</v>
      </c>
      <c r="H20" s="1" t="s">
        <v>10</v>
      </c>
      <c r="I20" s="1" t="s">
        <v>192</v>
      </c>
      <c r="J20" s="1" t="s">
        <v>224</v>
      </c>
      <c r="K20" s="1" t="str">
        <f t="shared" si="0"/>
        <v>（不含特）</v>
      </c>
      <c r="L20" s="1" t="str">
        <f t="shared" si="5"/>
        <v>二类国家级三等奖（不含特）</v>
      </c>
      <c r="M20" s="15">
        <f>VLOOKUP(L20,'表2.获奖金额及对应奖项'!A:D,4,0)</f>
        <v>1500</v>
      </c>
      <c r="N20" s="1" t="s">
        <v>139</v>
      </c>
      <c r="O20" s="11">
        <v>1</v>
      </c>
      <c r="P20" s="15">
        <f t="shared" si="6"/>
        <v>1500</v>
      </c>
      <c r="Q20" s="1" t="s">
        <v>12</v>
      </c>
      <c r="R20" s="16">
        <f t="shared" si="3"/>
        <v>1</v>
      </c>
      <c r="S20" s="15">
        <f t="shared" si="7"/>
        <v>1500</v>
      </c>
      <c r="T20" s="15" t="str">
        <f>IF(COUNT(FIND({1,2,3,4,5,6,7,8,9,0},S20))&gt;0,"","仅证书")</f>
        <v/>
      </c>
    </row>
    <row r="21" spans="1:20" ht="15.6" x14ac:dyDescent="0.25">
      <c r="A21" s="1">
        <v>19</v>
      </c>
      <c r="B21" s="31" t="s">
        <v>232</v>
      </c>
      <c r="C21" s="34">
        <v>2019591009</v>
      </c>
      <c r="D21" s="1" t="s">
        <v>8</v>
      </c>
      <c r="E21" s="1" t="s">
        <v>37</v>
      </c>
      <c r="F21" s="14">
        <v>45474</v>
      </c>
      <c r="G21" s="15" t="str">
        <f>VLOOKUP(E21,'表1.全国普通高校大学生竞赛排行榜'!B:C,2,0)</f>
        <v>二类</v>
      </c>
      <c r="H21" s="1" t="s">
        <v>209</v>
      </c>
      <c r="I21" s="1" t="s">
        <v>190</v>
      </c>
      <c r="J21" s="1" t="s">
        <v>233</v>
      </c>
      <c r="K21" s="1" t="str">
        <f t="shared" si="0"/>
        <v>（不含特）</v>
      </c>
      <c r="L21" s="1" t="str">
        <f t="shared" si="5"/>
        <v>二类省部级二等奖（不含特）</v>
      </c>
      <c r="M21" s="15">
        <f>VLOOKUP(L21,'表2.获奖金额及对应奖项'!A:D,4,0)</f>
        <v>600</v>
      </c>
      <c r="N21" s="1" t="s">
        <v>9</v>
      </c>
      <c r="O21" s="11">
        <v>1</v>
      </c>
      <c r="P21" s="15">
        <f t="shared" si="6"/>
        <v>600</v>
      </c>
      <c r="Q21" s="1" t="s">
        <v>12</v>
      </c>
      <c r="R21" s="16">
        <f t="shared" si="3"/>
        <v>1</v>
      </c>
      <c r="S21" s="15">
        <f t="shared" si="7"/>
        <v>600</v>
      </c>
      <c r="T21" s="15" t="str">
        <f>IF(COUNT(FIND({1,2,3,4,5,6,7,8,9,0},S21))&gt;0,"","仅证书")</f>
        <v/>
      </c>
    </row>
    <row r="22" spans="1:20" ht="15.6" x14ac:dyDescent="0.25">
      <c r="A22" s="1">
        <v>20</v>
      </c>
      <c r="B22" s="23" t="s">
        <v>214</v>
      </c>
      <c r="C22" s="35">
        <v>2019592004</v>
      </c>
      <c r="D22" s="23" t="s">
        <v>8</v>
      </c>
      <c r="E22" s="1" t="s">
        <v>103</v>
      </c>
      <c r="F22" s="14">
        <v>45413</v>
      </c>
      <c r="G22" s="15" t="str">
        <f>VLOOKUP(E22,'表1.全国普通高校大学生竞赛排行榜'!B:C,2,0)</f>
        <v>其他</v>
      </c>
      <c r="H22" s="1" t="s">
        <v>209</v>
      </c>
      <c r="I22" s="1" t="s">
        <v>190</v>
      </c>
      <c r="J22" s="1" t="s">
        <v>108</v>
      </c>
      <c r="K22" s="1" t="str">
        <f t="shared" si="0"/>
        <v>（含特）</v>
      </c>
      <c r="L22" s="1" t="str">
        <f t="shared" si="5"/>
        <v>其他省部级二等奖（含特）</v>
      </c>
      <c r="M22" s="15" t="e">
        <f>VLOOKUP(L22,'表2.获奖金额及对应奖项'!A:D,4,0)</f>
        <v>#N/A</v>
      </c>
      <c r="N22" s="1" t="s">
        <v>139</v>
      </c>
      <c r="O22" s="11">
        <v>1</v>
      </c>
      <c r="P22" s="15" t="e">
        <f t="shared" si="6"/>
        <v>#N/A</v>
      </c>
      <c r="Q22" s="1" t="s">
        <v>12</v>
      </c>
      <c r="R22" s="16">
        <f t="shared" si="3"/>
        <v>1</v>
      </c>
      <c r="S22" s="15" t="e">
        <f t="shared" si="7"/>
        <v>#N/A</v>
      </c>
      <c r="T22" s="15" t="str">
        <f>IF(COUNT(FIND({1,2,3,4,5,6,7,8,9,0},S22))&gt;0,"","仅证书")</f>
        <v>仅证书</v>
      </c>
    </row>
    <row r="23" spans="1:20" ht="15.6" x14ac:dyDescent="0.25">
      <c r="A23" s="1">
        <v>21</v>
      </c>
      <c r="B23" s="1" t="s">
        <v>236</v>
      </c>
      <c r="C23" s="2" t="s">
        <v>237</v>
      </c>
      <c r="D23" s="1" t="s">
        <v>8</v>
      </c>
      <c r="E23" s="1" t="s">
        <v>78</v>
      </c>
      <c r="F23" s="14">
        <v>45473</v>
      </c>
      <c r="G23" s="15" t="str">
        <f>VLOOKUP(E23,'表1.全国普通高校大学生竞赛排行榜'!B:C,2,0)</f>
        <v>二类</v>
      </c>
      <c r="H23" s="1" t="s">
        <v>10</v>
      </c>
      <c r="I23" s="1" t="s">
        <v>11</v>
      </c>
      <c r="J23" s="1" t="s">
        <v>115</v>
      </c>
      <c r="K23" s="1" t="str">
        <f t="shared" ref="K23:K24" si="8">_xlfn.IFS(J23="是","（含特）",J23="否","（不含特）")</f>
        <v>（不含特）</v>
      </c>
      <c r="L23" s="1"/>
      <c r="M23" s="24">
        <v>3000</v>
      </c>
      <c r="N23" s="1" t="s">
        <v>139</v>
      </c>
      <c r="O23" s="11">
        <v>1</v>
      </c>
      <c r="P23" s="15">
        <v>3000</v>
      </c>
      <c r="Q23" s="1" t="s">
        <v>12</v>
      </c>
      <c r="R23" s="16">
        <f t="shared" si="3"/>
        <v>1</v>
      </c>
      <c r="S23" s="15">
        <f t="shared" si="7"/>
        <v>3000</v>
      </c>
      <c r="T23" s="15"/>
    </row>
    <row r="24" spans="1:20" ht="15.6" x14ac:dyDescent="0.25">
      <c r="A24" s="1">
        <v>22</v>
      </c>
      <c r="B24" s="1" t="s">
        <v>236</v>
      </c>
      <c r="C24" s="2" t="s">
        <v>237</v>
      </c>
      <c r="D24" s="1" t="s">
        <v>8</v>
      </c>
      <c r="E24" s="1" t="s">
        <v>37</v>
      </c>
      <c r="F24" s="14">
        <v>45474</v>
      </c>
      <c r="G24" s="15" t="str">
        <f>VLOOKUP(E24,'表1.全国普通高校大学生竞赛排行榜'!B:C,2,0)</f>
        <v>二类</v>
      </c>
      <c r="H24" s="1" t="s">
        <v>10</v>
      </c>
      <c r="I24" s="1" t="s">
        <v>192</v>
      </c>
      <c r="J24" s="1" t="s">
        <v>115</v>
      </c>
      <c r="K24" s="1" t="str">
        <f t="shared" si="8"/>
        <v>（不含特）</v>
      </c>
      <c r="L24" s="1"/>
      <c r="M24" s="24">
        <v>1500</v>
      </c>
      <c r="N24" s="1" t="s">
        <v>9</v>
      </c>
      <c r="O24" s="11">
        <v>1</v>
      </c>
      <c r="P24" s="15">
        <v>1500</v>
      </c>
      <c r="Q24" s="1" t="s">
        <v>149</v>
      </c>
      <c r="R24" s="16">
        <f t="shared" si="3"/>
        <v>0.5</v>
      </c>
      <c r="S24" s="15">
        <f t="shared" si="7"/>
        <v>750</v>
      </c>
      <c r="T24" s="15"/>
    </row>
    <row r="25" spans="1:20" ht="15.6" x14ac:dyDescent="0.25">
      <c r="A25" s="1">
        <v>23</v>
      </c>
      <c r="B25" s="27" t="s">
        <v>213</v>
      </c>
      <c r="C25" s="27">
        <v>2019592016</v>
      </c>
      <c r="D25" s="1" t="s">
        <v>8</v>
      </c>
      <c r="E25" s="1" t="s">
        <v>38</v>
      </c>
      <c r="F25" s="14">
        <v>45412</v>
      </c>
      <c r="G25" s="15" t="str">
        <f>VLOOKUP(E25,'表1.全国普通高校大学生竞赛排行榜'!B:C,2,0)</f>
        <v>二类</v>
      </c>
      <c r="H25" s="1" t="s">
        <v>10</v>
      </c>
      <c r="I25" s="1" t="s">
        <v>190</v>
      </c>
      <c r="J25" s="1" t="s">
        <v>115</v>
      </c>
      <c r="K25" s="1" t="str">
        <f t="shared" ref="K25:K49" si="9">_xlfn.IFS(J25="是","（含特）",J25="否","（不含特）")</f>
        <v>（不含特）</v>
      </c>
      <c r="L25" s="1" t="str">
        <f t="shared" ref="L25:L49" si="10">G25&amp;H25&amp;I25&amp;K25</f>
        <v>二类国家级二等奖（不含特）</v>
      </c>
      <c r="M25" s="15">
        <f>VLOOKUP(L25,'表2.获奖金额及对应奖项'!A:D,4,0)</f>
        <v>2000</v>
      </c>
      <c r="N25" s="1" t="s">
        <v>139</v>
      </c>
      <c r="O25" s="11">
        <v>1</v>
      </c>
      <c r="P25" s="15">
        <f t="shared" ref="P25:P49" si="11">M25*O25</f>
        <v>2000</v>
      </c>
      <c r="Q25" s="1" t="s">
        <v>12</v>
      </c>
      <c r="R25" s="16">
        <f t="shared" si="3"/>
        <v>1</v>
      </c>
      <c r="S25" s="15">
        <f t="shared" si="7"/>
        <v>2000</v>
      </c>
      <c r="T25" s="15" t="str">
        <f>IF(COUNT(FIND({1,2,3,4,5,6,7,8,9,0},S25))&gt;0,"","仅证书")</f>
        <v/>
      </c>
    </row>
    <row r="26" spans="1:20" ht="15.6" x14ac:dyDescent="0.25">
      <c r="A26" s="1">
        <v>24</v>
      </c>
      <c r="B26" s="32" t="s">
        <v>213</v>
      </c>
      <c r="C26" s="32">
        <v>2019592016</v>
      </c>
      <c r="D26" s="1" t="s">
        <v>8</v>
      </c>
      <c r="E26" s="1" t="s">
        <v>37</v>
      </c>
      <c r="F26" s="14" t="s">
        <v>189</v>
      </c>
      <c r="G26" s="15" t="str">
        <f>VLOOKUP(E26,'表1.全国普通高校大学生竞赛排行榜'!B:C,2,0)</f>
        <v>二类</v>
      </c>
      <c r="H26" s="1" t="s">
        <v>10</v>
      </c>
      <c r="I26" s="1" t="s">
        <v>192</v>
      </c>
      <c r="J26" s="1" t="s">
        <v>115</v>
      </c>
      <c r="K26" s="1" t="str">
        <f t="shared" si="9"/>
        <v>（不含特）</v>
      </c>
      <c r="L26" s="1" t="str">
        <f t="shared" si="10"/>
        <v>二类国家级三等奖（不含特）</v>
      </c>
      <c r="M26" s="15">
        <f>VLOOKUP(L26,'表2.获奖金额及对应奖项'!A:D,4,0)</f>
        <v>1500</v>
      </c>
      <c r="N26" s="1" t="s">
        <v>139</v>
      </c>
      <c r="O26" s="11">
        <v>1</v>
      </c>
      <c r="P26" s="15">
        <f t="shared" si="11"/>
        <v>1500</v>
      </c>
      <c r="Q26" s="1" t="s">
        <v>149</v>
      </c>
      <c r="R26" s="16">
        <f t="shared" si="3"/>
        <v>0.5</v>
      </c>
      <c r="S26" s="15">
        <f t="shared" si="7"/>
        <v>750</v>
      </c>
      <c r="T26" s="15" t="str">
        <f>IF(COUNT(FIND({1,2,3,4,5,6,7,8,9,0},S26))&gt;0,"","仅证书")</f>
        <v/>
      </c>
    </row>
    <row r="27" spans="1:20" ht="15.6" x14ac:dyDescent="0.25">
      <c r="A27" s="1">
        <v>25</v>
      </c>
      <c r="B27" s="33" t="s">
        <v>205</v>
      </c>
      <c r="C27" s="36">
        <v>2019592017</v>
      </c>
      <c r="D27" s="1" t="s">
        <v>8</v>
      </c>
      <c r="E27" s="1" t="s">
        <v>52</v>
      </c>
      <c r="F27" s="14">
        <v>45519</v>
      </c>
      <c r="G27" s="24" t="str">
        <f>VLOOKUP(E27,'[4]表1.全国普通高校大学生竞赛排行榜'!B:C,2,0)</f>
        <v>二类</v>
      </c>
      <c r="H27" s="1" t="s">
        <v>10</v>
      </c>
      <c r="I27" s="1" t="s">
        <v>190</v>
      </c>
      <c r="J27" s="1" t="s">
        <v>115</v>
      </c>
      <c r="K27" s="1" t="str">
        <f t="shared" si="9"/>
        <v>（不含特）</v>
      </c>
      <c r="L27" s="1" t="str">
        <f t="shared" si="10"/>
        <v>二类国家级二等奖（不含特）</v>
      </c>
      <c r="M27" s="15">
        <f>VLOOKUP(L27,'表2.获奖金额及对应奖项'!A:D,4,0)</f>
        <v>2000</v>
      </c>
      <c r="N27" s="1" t="s">
        <v>139</v>
      </c>
      <c r="O27" s="11">
        <v>1</v>
      </c>
      <c r="P27" s="24">
        <f t="shared" si="11"/>
        <v>2000</v>
      </c>
      <c r="Q27" s="1" t="s">
        <v>12</v>
      </c>
      <c r="R27" s="25">
        <v>1</v>
      </c>
      <c r="S27" s="24">
        <f t="shared" si="7"/>
        <v>2000</v>
      </c>
      <c r="T27" s="15" t="str">
        <f>IF(COUNT(FIND({1,2,3,4,5,6,7,8,9,0},S27))&gt;0,"","仅证书")</f>
        <v/>
      </c>
    </row>
    <row r="28" spans="1:20" ht="15.6" x14ac:dyDescent="0.25">
      <c r="A28" s="1">
        <v>26</v>
      </c>
      <c r="B28" s="1" t="s">
        <v>205</v>
      </c>
      <c r="C28" s="34">
        <v>2019592017</v>
      </c>
      <c r="D28" s="1" t="s">
        <v>8</v>
      </c>
      <c r="E28" s="1" t="s">
        <v>52</v>
      </c>
      <c r="F28" s="14">
        <v>45519</v>
      </c>
      <c r="G28" s="24" t="str">
        <f>VLOOKUP(E28,'[4]表1.全国普通高校大学生竞赛排行榜'!B:C,2,0)</f>
        <v>二类</v>
      </c>
      <c r="H28" s="1" t="s">
        <v>10</v>
      </c>
      <c r="I28" s="1" t="s">
        <v>192</v>
      </c>
      <c r="J28" s="1" t="s">
        <v>115</v>
      </c>
      <c r="K28" s="1" t="str">
        <f t="shared" si="9"/>
        <v>（不含特）</v>
      </c>
      <c r="L28" s="1" t="str">
        <f t="shared" si="10"/>
        <v>二类国家级三等奖（不含特）</v>
      </c>
      <c r="M28" s="15">
        <f>VLOOKUP(L28,'表2.获奖金额及对应奖项'!A:D,4,0)</f>
        <v>1500</v>
      </c>
      <c r="N28" s="1" t="s">
        <v>139</v>
      </c>
      <c r="O28" s="11">
        <v>1</v>
      </c>
      <c r="P28" s="24">
        <f t="shared" si="11"/>
        <v>1500</v>
      </c>
      <c r="Q28" s="1" t="s">
        <v>149</v>
      </c>
      <c r="R28" s="26">
        <f t="shared" ref="R28:R49" si="12">_xlfn.IFS(Q28="第一项",100%,Q28="第二项",50%)</f>
        <v>0.5</v>
      </c>
      <c r="S28" s="24">
        <f t="shared" si="7"/>
        <v>750</v>
      </c>
      <c r="T28" s="15" t="str">
        <f>IF(COUNT(FIND({1,2,3,4,5,6,7,8,9,0},S28))&gt;0,"","仅证书")</f>
        <v/>
      </c>
    </row>
    <row r="29" spans="1:20" ht="15.6" x14ac:dyDescent="0.25">
      <c r="A29" s="1">
        <v>27</v>
      </c>
      <c r="B29" s="1" t="s">
        <v>203</v>
      </c>
      <c r="C29" s="34">
        <v>2020591007</v>
      </c>
      <c r="D29" s="1" t="s">
        <v>8</v>
      </c>
      <c r="E29" s="1" t="s">
        <v>101</v>
      </c>
      <c r="F29" s="14">
        <v>45261</v>
      </c>
      <c r="G29" s="15" t="str">
        <f>VLOOKUP(E29,'[5]表1.全国普通高校大学生竞赛排行榜'!B:C,2,0)</f>
        <v>一类</v>
      </c>
      <c r="H29" s="1" t="s">
        <v>10</v>
      </c>
      <c r="I29" s="1" t="s">
        <v>192</v>
      </c>
      <c r="J29" s="1" t="s">
        <v>115</v>
      </c>
      <c r="K29" s="1" t="str">
        <f t="shared" si="9"/>
        <v>（不含特）</v>
      </c>
      <c r="L29" s="1" t="str">
        <f t="shared" si="10"/>
        <v>一类国家级三等奖（不含特）</v>
      </c>
      <c r="M29" s="15">
        <f>VLOOKUP(L29,'表2.获奖金额及对应奖项'!A:D,4,0)</f>
        <v>2000</v>
      </c>
      <c r="N29" s="1" t="s">
        <v>9</v>
      </c>
      <c r="O29" s="11">
        <v>0</v>
      </c>
      <c r="P29" s="15">
        <f t="shared" si="11"/>
        <v>0</v>
      </c>
      <c r="Q29" s="1" t="s">
        <v>12</v>
      </c>
      <c r="R29" s="16">
        <f t="shared" si="12"/>
        <v>1</v>
      </c>
      <c r="S29" s="15">
        <f t="shared" si="7"/>
        <v>0</v>
      </c>
      <c r="T29" s="15" t="str">
        <f>IF(COUNT(FIND({1,2,3,4,5,6,7,8,9,0},S29))&gt;0,"","仅证书")</f>
        <v/>
      </c>
    </row>
    <row r="30" spans="1:20" ht="15.6" x14ac:dyDescent="0.25">
      <c r="A30" s="1">
        <v>28</v>
      </c>
      <c r="B30" s="1" t="s">
        <v>228</v>
      </c>
      <c r="C30" s="34">
        <v>2020592101</v>
      </c>
      <c r="D30" s="1" t="s">
        <v>8</v>
      </c>
      <c r="E30" s="1" t="s">
        <v>158</v>
      </c>
      <c r="F30" s="14">
        <v>45413</v>
      </c>
      <c r="G30" s="15" t="str">
        <f>VLOOKUP(E30,'表1.全国普通高校大学生竞赛排行榜'!B:C,2,0)</f>
        <v>二类</v>
      </c>
      <c r="H30" s="1" t="s">
        <v>10</v>
      </c>
      <c r="I30" s="1" t="s">
        <v>229</v>
      </c>
      <c r="J30" s="1" t="s">
        <v>230</v>
      </c>
      <c r="K30" s="1" t="str">
        <f t="shared" si="9"/>
        <v>（不含特）</v>
      </c>
      <c r="L30" s="1" t="str">
        <f t="shared" si="10"/>
        <v>二类国家级三等奖（不含特）</v>
      </c>
      <c r="M30" s="15">
        <f>VLOOKUP(L30,'表2.获奖金额及对应奖项'!A:D,4,0)</f>
        <v>1500</v>
      </c>
      <c r="N30" s="1" t="s">
        <v>139</v>
      </c>
      <c r="O30" s="11">
        <v>1</v>
      </c>
      <c r="P30" s="15">
        <f t="shared" si="11"/>
        <v>1500</v>
      </c>
      <c r="Q30" s="1" t="s">
        <v>12</v>
      </c>
      <c r="R30" s="16">
        <f t="shared" si="12"/>
        <v>1</v>
      </c>
      <c r="S30" s="15">
        <f t="shared" si="7"/>
        <v>1500</v>
      </c>
      <c r="T30" s="15" t="str">
        <f>IF(COUNT(FIND({1,2,3,4,5,6,7,8,9,0},S30))&gt;0,"","仅证书")</f>
        <v/>
      </c>
    </row>
    <row r="31" spans="1:20" ht="15.6" x14ac:dyDescent="0.25">
      <c r="A31" s="1">
        <v>29</v>
      </c>
      <c r="B31" s="1" t="s">
        <v>212</v>
      </c>
      <c r="C31" s="34">
        <v>2020592103</v>
      </c>
      <c r="D31" s="1" t="s">
        <v>8</v>
      </c>
      <c r="E31" s="1" t="s">
        <v>103</v>
      </c>
      <c r="F31" s="14">
        <v>45413</v>
      </c>
      <c r="G31" s="15" t="str">
        <f>VLOOKUP(E31,'表1.全国普通高校大学生竞赛排行榜'!B:C,2,0)</f>
        <v>其他</v>
      </c>
      <c r="H31" s="1" t="s">
        <v>10</v>
      </c>
      <c r="I31" s="1" t="s">
        <v>11</v>
      </c>
      <c r="J31" s="1" t="s">
        <v>115</v>
      </c>
      <c r="K31" s="1" t="str">
        <f t="shared" si="9"/>
        <v>（不含特）</v>
      </c>
      <c r="L31" s="1" t="str">
        <f t="shared" si="10"/>
        <v>其他国家级一等奖（不含特）</v>
      </c>
      <c r="M31" s="15" t="e">
        <f>VLOOKUP(L31,'表2.获奖金额及对应奖项'!A:D,4,0)</f>
        <v>#N/A</v>
      </c>
      <c r="N31" s="1" t="s">
        <v>139</v>
      </c>
      <c r="O31" s="11">
        <v>1</v>
      </c>
      <c r="P31" s="15" t="e">
        <f t="shared" si="11"/>
        <v>#N/A</v>
      </c>
      <c r="Q31" s="1" t="s">
        <v>12</v>
      </c>
      <c r="R31" s="16">
        <f t="shared" si="12"/>
        <v>1</v>
      </c>
      <c r="S31" s="15" t="e">
        <f t="shared" si="7"/>
        <v>#N/A</v>
      </c>
      <c r="T31" s="15" t="str">
        <f>IF(COUNT(FIND({1,2,3,4,5,6,7,8,9,0},S31))&gt;0,"","仅证书")</f>
        <v>仅证书</v>
      </c>
    </row>
    <row r="32" spans="1:20" ht="15.6" x14ac:dyDescent="0.25">
      <c r="A32" s="1">
        <v>30</v>
      </c>
      <c r="B32" s="1" t="s">
        <v>207</v>
      </c>
      <c r="C32" s="34">
        <v>2020592104</v>
      </c>
      <c r="D32" s="1" t="s">
        <v>8</v>
      </c>
      <c r="E32" s="1" t="s">
        <v>103</v>
      </c>
      <c r="F32" s="22">
        <v>45413</v>
      </c>
      <c r="G32" s="15" t="str">
        <f>VLOOKUP(E32,'表1.全国普通高校大学生竞赛排行榜'!B:C,2,0)</f>
        <v>其他</v>
      </c>
      <c r="H32" s="1" t="s">
        <v>10</v>
      </c>
      <c r="I32" s="1" t="s">
        <v>145</v>
      </c>
      <c r="J32" s="1" t="s">
        <v>108</v>
      </c>
      <c r="K32" s="1" t="str">
        <f t="shared" si="9"/>
        <v>（含特）</v>
      </c>
      <c r="L32" s="1" t="str">
        <f t="shared" si="10"/>
        <v>其他国家级特等奖（含特）</v>
      </c>
      <c r="M32" s="15" t="e">
        <f>VLOOKUP(L32,'表2.获奖金额及对应奖项'!A:D,4,0)</f>
        <v>#N/A</v>
      </c>
      <c r="N32" s="1" t="s">
        <v>139</v>
      </c>
      <c r="O32" s="11">
        <v>1</v>
      </c>
      <c r="P32" s="15" t="e">
        <f t="shared" si="11"/>
        <v>#N/A</v>
      </c>
      <c r="Q32" s="1" t="s">
        <v>12</v>
      </c>
      <c r="R32" s="16">
        <f t="shared" si="12"/>
        <v>1</v>
      </c>
      <c r="S32" s="15" t="e">
        <f t="shared" si="7"/>
        <v>#N/A</v>
      </c>
      <c r="T32" s="15" t="str">
        <f>IF(COUNT(FIND({1,2,3,4,5,6,7,8,9,0},S32))&gt;0,"","仅证书")</f>
        <v>仅证书</v>
      </c>
    </row>
    <row r="33" spans="1:20" ht="15.6" x14ac:dyDescent="0.25">
      <c r="A33" s="1">
        <v>31</v>
      </c>
      <c r="B33" s="1" t="s">
        <v>225</v>
      </c>
      <c r="C33" s="34">
        <v>2020592112</v>
      </c>
      <c r="D33" s="1" t="s">
        <v>8</v>
      </c>
      <c r="E33" s="1" t="s">
        <v>226</v>
      </c>
      <c r="F33" s="14">
        <v>45500</v>
      </c>
      <c r="G33" s="15" t="str">
        <f>VLOOKUP(E33,'[6]表1.全国普通高校大学生竞赛排行榜'!B:C,2,0)</f>
        <v>二类</v>
      </c>
      <c r="H33" s="1" t="s">
        <v>10</v>
      </c>
      <c r="I33" s="1" t="s">
        <v>192</v>
      </c>
      <c r="J33" s="1" t="s">
        <v>115</v>
      </c>
      <c r="K33" s="1" t="str">
        <f t="shared" si="9"/>
        <v>（不含特）</v>
      </c>
      <c r="L33" s="1" t="str">
        <f t="shared" si="10"/>
        <v>二类国家级三等奖（不含特）</v>
      </c>
      <c r="M33" s="15">
        <f>VLOOKUP(L33,'[6]表2.获奖金额及对应奖项'!A:D,4,0)</f>
        <v>1500</v>
      </c>
      <c r="N33" s="1" t="s">
        <v>9</v>
      </c>
      <c r="O33" s="11">
        <v>1</v>
      </c>
      <c r="P33" s="15">
        <f t="shared" si="11"/>
        <v>1500</v>
      </c>
      <c r="Q33" s="1" t="s">
        <v>12</v>
      </c>
      <c r="R33" s="16">
        <f t="shared" si="12"/>
        <v>1</v>
      </c>
      <c r="S33" s="15">
        <f t="shared" si="7"/>
        <v>1500</v>
      </c>
      <c r="T33" s="15" t="str">
        <f>IF(COUNT(FIND({1,2,3,4,5,6,7,8,9,0},S33))&gt;0,"","仅证书")</f>
        <v/>
      </c>
    </row>
    <row r="34" spans="1:20" ht="15.6" x14ac:dyDescent="0.25">
      <c r="A34" s="1">
        <v>32</v>
      </c>
      <c r="B34" s="1" t="s">
        <v>225</v>
      </c>
      <c r="C34" s="34">
        <v>2020592112</v>
      </c>
      <c r="D34" s="1" t="s">
        <v>8</v>
      </c>
      <c r="E34" s="1" t="s">
        <v>227</v>
      </c>
      <c r="F34" s="14">
        <v>45413</v>
      </c>
      <c r="G34" s="15" t="str">
        <f>VLOOKUP(E34,'[6]表1.全国普通高校大学生竞赛排行榜'!B:C,2,0)</f>
        <v>二类</v>
      </c>
      <c r="H34" s="1" t="s">
        <v>10</v>
      </c>
      <c r="I34" s="1" t="s">
        <v>192</v>
      </c>
      <c r="J34" s="1" t="s">
        <v>108</v>
      </c>
      <c r="K34" s="1" t="str">
        <f t="shared" si="9"/>
        <v>（含特）</v>
      </c>
      <c r="L34" s="1" t="str">
        <f t="shared" si="10"/>
        <v>二类国家级三等奖（含特）</v>
      </c>
      <c r="M34" s="15">
        <f>VLOOKUP(L34,'[6]表2.获奖金额及对应奖项'!A:D,4,0)</f>
        <v>1000</v>
      </c>
      <c r="N34" s="1" t="s">
        <v>9</v>
      </c>
      <c r="O34" s="11">
        <v>1</v>
      </c>
      <c r="P34" s="15">
        <f t="shared" si="11"/>
        <v>1000</v>
      </c>
      <c r="Q34" s="1" t="s">
        <v>149</v>
      </c>
      <c r="R34" s="16">
        <f t="shared" si="12"/>
        <v>0.5</v>
      </c>
      <c r="S34" s="15">
        <f t="shared" si="7"/>
        <v>500</v>
      </c>
      <c r="T34" s="15" t="str">
        <f>IF(COUNT(FIND({1,2,3,4,5,6,7,8,9,0},S34))&gt;0,"","仅证书")</f>
        <v/>
      </c>
    </row>
    <row r="35" spans="1:20" ht="15.6" x14ac:dyDescent="0.25">
      <c r="A35" s="1">
        <v>33</v>
      </c>
      <c r="B35" s="1" t="s">
        <v>216</v>
      </c>
      <c r="C35" s="34">
        <v>2020592210</v>
      </c>
      <c r="D35" s="1" t="s">
        <v>8</v>
      </c>
      <c r="E35" s="1" t="s">
        <v>52</v>
      </c>
      <c r="F35" s="14">
        <v>45519</v>
      </c>
      <c r="G35" s="15" t="str">
        <f>VLOOKUP(E35,'表1.全国普通高校大学生竞赛排行榜'!B:C,2,0)</f>
        <v>二类</v>
      </c>
      <c r="H35" s="1" t="s">
        <v>10</v>
      </c>
      <c r="I35" s="1" t="s">
        <v>11</v>
      </c>
      <c r="J35" s="1" t="s">
        <v>115</v>
      </c>
      <c r="K35" s="1" t="str">
        <f t="shared" si="9"/>
        <v>（不含特）</v>
      </c>
      <c r="L35" s="1" t="str">
        <f t="shared" si="10"/>
        <v>二类国家级一等奖（不含特）</v>
      </c>
      <c r="M35" s="15">
        <f>VLOOKUP(L35,'表2.获奖金额及对应奖项'!A:D,4,0)</f>
        <v>3000</v>
      </c>
      <c r="N35" s="1" t="s">
        <v>139</v>
      </c>
      <c r="O35" s="11">
        <v>1</v>
      </c>
      <c r="P35" s="15">
        <f t="shared" si="11"/>
        <v>3000</v>
      </c>
      <c r="Q35" s="1" t="s">
        <v>12</v>
      </c>
      <c r="R35" s="16">
        <f t="shared" si="12"/>
        <v>1</v>
      </c>
      <c r="S35" s="15">
        <f t="shared" si="7"/>
        <v>3000</v>
      </c>
      <c r="T35" s="15" t="str">
        <f>IF(COUNT(FIND({1,2,3,4,5,6,7,8,9,0},S35))&gt;0,"","仅证书")</f>
        <v/>
      </c>
    </row>
    <row r="36" spans="1:20" ht="15.6" x14ac:dyDescent="0.25">
      <c r="A36" s="1">
        <v>34</v>
      </c>
      <c r="B36" s="23" t="s">
        <v>216</v>
      </c>
      <c r="C36" s="35">
        <v>2020592210</v>
      </c>
      <c r="D36" s="23" t="s">
        <v>8</v>
      </c>
      <c r="E36" s="23" t="s">
        <v>37</v>
      </c>
      <c r="F36" s="14" t="s">
        <v>189</v>
      </c>
      <c r="G36" s="15" t="str">
        <f>VLOOKUP(E36,'表1.全国普通高校大学生竞赛排行榜'!B:C,2,0)</f>
        <v>二类</v>
      </c>
      <c r="H36" s="1" t="s">
        <v>10</v>
      </c>
      <c r="I36" s="1" t="s">
        <v>190</v>
      </c>
      <c r="J36" s="1" t="s">
        <v>115</v>
      </c>
      <c r="K36" s="1" t="str">
        <f t="shared" si="9"/>
        <v>（不含特）</v>
      </c>
      <c r="L36" s="1" t="str">
        <f t="shared" si="10"/>
        <v>二类国家级二等奖（不含特）</v>
      </c>
      <c r="M36" s="15">
        <f>VLOOKUP(L36,'表2.获奖金额及对应奖项'!A:D,4,0)</f>
        <v>2000</v>
      </c>
      <c r="N36" s="1" t="s">
        <v>139</v>
      </c>
      <c r="O36" s="11">
        <v>1</v>
      </c>
      <c r="P36" s="15">
        <f t="shared" si="11"/>
        <v>2000</v>
      </c>
      <c r="Q36" s="1" t="s">
        <v>149</v>
      </c>
      <c r="R36" s="16">
        <f t="shared" si="12"/>
        <v>0.5</v>
      </c>
      <c r="S36" s="15">
        <f t="shared" si="7"/>
        <v>1000</v>
      </c>
      <c r="T36" s="15" t="str">
        <f>IF(COUNT(FIND({1,2,3,4,5,6,7,8,9,0},S36))&gt;0,"","仅证书")</f>
        <v/>
      </c>
    </row>
    <row r="37" spans="1:20" ht="15.6" x14ac:dyDescent="0.25">
      <c r="A37" s="1">
        <v>35</v>
      </c>
      <c r="B37" s="23" t="s">
        <v>218</v>
      </c>
      <c r="C37" s="35">
        <v>2020592211</v>
      </c>
      <c r="D37" s="23" t="s">
        <v>8</v>
      </c>
      <c r="E37" s="23" t="s">
        <v>52</v>
      </c>
      <c r="F37" s="14">
        <v>45519</v>
      </c>
      <c r="G37" s="15" t="str">
        <f>VLOOKUP(E37,'表1.全国普通高校大学生竞赛排行榜'!B:C,2,0)</f>
        <v>二类</v>
      </c>
      <c r="H37" s="1" t="s">
        <v>10</v>
      </c>
      <c r="I37" s="1" t="s">
        <v>11</v>
      </c>
      <c r="J37" s="1" t="s">
        <v>115</v>
      </c>
      <c r="K37" s="1" t="str">
        <f t="shared" si="9"/>
        <v>（不含特）</v>
      </c>
      <c r="L37" s="1" t="str">
        <f t="shared" si="10"/>
        <v>二类国家级一等奖（不含特）</v>
      </c>
      <c r="M37" s="15">
        <f>VLOOKUP(L37,'表2.获奖金额及对应奖项'!A:D,4,0)</f>
        <v>3000</v>
      </c>
      <c r="N37" s="1" t="s">
        <v>9</v>
      </c>
      <c r="O37" s="11">
        <v>1</v>
      </c>
      <c r="P37" s="15">
        <f t="shared" si="11"/>
        <v>3000</v>
      </c>
      <c r="Q37" s="1" t="s">
        <v>12</v>
      </c>
      <c r="R37" s="16">
        <f t="shared" si="12"/>
        <v>1</v>
      </c>
      <c r="S37" s="15">
        <f t="shared" si="7"/>
        <v>3000</v>
      </c>
      <c r="T37" s="15" t="str">
        <f>IF(COUNT(FIND({1,2,3,4,5,6,7,8,9,0},S37))&gt;0,"","仅证书")</f>
        <v/>
      </c>
    </row>
    <row r="38" spans="1:20" ht="15.6" x14ac:dyDescent="0.25">
      <c r="A38" s="1">
        <v>36</v>
      </c>
      <c r="B38" s="1" t="s">
        <v>215</v>
      </c>
      <c r="C38" s="34">
        <v>2020592212</v>
      </c>
      <c r="D38" s="1" t="s">
        <v>8</v>
      </c>
      <c r="E38" s="1" t="s">
        <v>39</v>
      </c>
      <c r="F38" s="14">
        <v>45445</v>
      </c>
      <c r="G38" s="15" t="str">
        <f>VLOOKUP(E38,'表1.全国普通高校大学生竞赛排行榜'!B:C,2,0)</f>
        <v>二类</v>
      </c>
      <c r="H38" s="1" t="s">
        <v>10</v>
      </c>
      <c r="I38" s="1" t="s">
        <v>11</v>
      </c>
      <c r="J38" s="1" t="s">
        <v>115</v>
      </c>
      <c r="K38" s="1" t="str">
        <f t="shared" si="9"/>
        <v>（不含特）</v>
      </c>
      <c r="L38" s="1" t="str">
        <f t="shared" si="10"/>
        <v>二类国家级一等奖（不含特）</v>
      </c>
      <c r="M38" s="15">
        <f>VLOOKUP(L38,'表2.获奖金额及对应奖项'!A:D,4,0)</f>
        <v>3000</v>
      </c>
      <c r="N38" s="1" t="s">
        <v>139</v>
      </c>
      <c r="O38" s="11">
        <v>1</v>
      </c>
      <c r="P38" s="15">
        <f t="shared" si="11"/>
        <v>3000</v>
      </c>
      <c r="Q38" s="1" t="s">
        <v>12</v>
      </c>
      <c r="R38" s="16">
        <f t="shared" si="12"/>
        <v>1</v>
      </c>
      <c r="S38" s="15">
        <f t="shared" si="7"/>
        <v>3000</v>
      </c>
      <c r="T38" s="15" t="str">
        <f>IF(COUNT(FIND({1,2,3,4,5,6,7,8,9,0},S38))&gt;0,"","仅证书")</f>
        <v/>
      </c>
    </row>
    <row r="39" spans="1:20" ht="15.6" x14ac:dyDescent="0.25">
      <c r="A39" s="1">
        <v>37</v>
      </c>
      <c r="B39" s="1" t="s">
        <v>215</v>
      </c>
      <c r="C39" s="34">
        <v>2020592212</v>
      </c>
      <c r="D39" s="1" t="s">
        <v>8</v>
      </c>
      <c r="E39" s="1" t="s">
        <v>38</v>
      </c>
      <c r="F39" s="14">
        <v>45412</v>
      </c>
      <c r="G39" s="15" t="str">
        <f>VLOOKUP(E39,'表1.全国普通高校大学生竞赛排行榜'!B:C,2,0)</f>
        <v>二类</v>
      </c>
      <c r="H39" s="1" t="s">
        <v>209</v>
      </c>
      <c r="I39" s="1" t="s">
        <v>11</v>
      </c>
      <c r="J39" s="1" t="s">
        <v>115</v>
      </c>
      <c r="K39" s="1" t="str">
        <f t="shared" si="9"/>
        <v>（不含特）</v>
      </c>
      <c r="L39" s="1" t="str">
        <f t="shared" si="10"/>
        <v>二类省部级一等奖（不含特）</v>
      </c>
      <c r="M39" s="15">
        <f>VLOOKUP(L39,'表2.获奖金额及对应奖项'!A:D,4,0)</f>
        <v>800</v>
      </c>
      <c r="N39" s="1" t="s">
        <v>139</v>
      </c>
      <c r="O39" s="11">
        <v>1</v>
      </c>
      <c r="P39" s="15">
        <f t="shared" si="11"/>
        <v>800</v>
      </c>
      <c r="Q39" s="1" t="s">
        <v>149</v>
      </c>
      <c r="R39" s="16">
        <f t="shared" si="12"/>
        <v>0.5</v>
      </c>
      <c r="S39" s="15">
        <f t="shared" si="7"/>
        <v>400</v>
      </c>
      <c r="T39" s="15" t="str">
        <f>IF(COUNT(FIND({1,2,3,4,5,6,7,8,9,0},S39))&gt;0,"","仅证书")</f>
        <v/>
      </c>
    </row>
    <row r="40" spans="1:20" ht="15.6" x14ac:dyDescent="0.25">
      <c r="A40" s="1">
        <v>38</v>
      </c>
      <c r="B40" s="1" t="s">
        <v>193</v>
      </c>
      <c r="C40" s="34">
        <v>2021592101</v>
      </c>
      <c r="D40" s="1" t="s">
        <v>191</v>
      </c>
      <c r="E40" s="1" t="s">
        <v>158</v>
      </c>
      <c r="F40" s="14">
        <v>45413</v>
      </c>
      <c r="G40" s="15" t="str">
        <f>VLOOKUP(E40,'表1.全国普通高校大学生竞赛排行榜'!B:C,2,0)</f>
        <v>二类</v>
      </c>
      <c r="H40" s="1" t="s">
        <v>10</v>
      </c>
      <c r="I40" s="1" t="s">
        <v>190</v>
      </c>
      <c r="J40" s="1" t="s">
        <v>115</v>
      </c>
      <c r="K40" s="1" t="str">
        <f t="shared" si="9"/>
        <v>（不含特）</v>
      </c>
      <c r="L40" s="1" t="str">
        <f t="shared" si="10"/>
        <v>二类国家级二等奖（不含特）</v>
      </c>
      <c r="M40" s="15">
        <f>VLOOKUP(L40,'表2.获奖金额及对应奖项'!A:D,4,0)</f>
        <v>2000</v>
      </c>
      <c r="N40" s="1" t="s">
        <v>139</v>
      </c>
      <c r="O40" s="11">
        <v>1</v>
      </c>
      <c r="P40" s="15">
        <f t="shared" si="11"/>
        <v>2000</v>
      </c>
      <c r="Q40" s="1" t="s">
        <v>12</v>
      </c>
      <c r="R40" s="16">
        <f t="shared" si="12"/>
        <v>1</v>
      </c>
      <c r="S40" s="15">
        <f t="shared" si="7"/>
        <v>2000</v>
      </c>
      <c r="T40" s="15" t="str">
        <f>IF(COUNT(FIND({1,2,3,4,5,6,7,8,9,0},S40))&gt;0,"","仅证书")</f>
        <v/>
      </c>
    </row>
    <row r="41" spans="1:20" ht="15.6" x14ac:dyDescent="0.25">
      <c r="A41" s="1">
        <v>39</v>
      </c>
      <c r="B41" s="1" t="s">
        <v>206</v>
      </c>
      <c r="C41" s="34">
        <v>2021592104</v>
      </c>
      <c r="D41" s="1" t="s">
        <v>191</v>
      </c>
      <c r="E41" s="1" t="s">
        <v>103</v>
      </c>
      <c r="F41" s="22">
        <v>45413</v>
      </c>
      <c r="G41" s="15" t="str">
        <f>VLOOKUP(E41,'表1.全国普通高校大学生竞赛排行榜'!B:C,2,0)</f>
        <v>其他</v>
      </c>
      <c r="H41" s="1" t="s">
        <v>10</v>
      </c>
      <c r="I41" s="1" t="s">
        <v>145</v>
      </c>
      <c r="J41" s="1" t="s">
        <v>108</v>
      </c>
      <c r="K41" s="1" t="str">
        <f t="shared" si="9"/>
        <v>（含特）</v>
      </c>
      <c r="L41" s="1" t="str">
        <f t="shared" si="10"/>
        <v>其他国家级特等奖（含特）</v>
      </c>
      <c r="M41" s="15" t="e">
        <f>VLOOKUP(L41,'表2.获奖金额及对应奖项'!A:D,4,0)</f>
        <v>#N/A</v>
      </c>
      <c r="N41" s="1" t="s">
        <v>139</v>
      </c>
      <c r="O41" s="11">
        <v>1</v>
      </c>
      <c r="P41" s="15" t="e">
        <f t="shared" si="11"/>
        <v>#N/A</v>
      </c>
      <c r="Q41" s="1" t="s">
        <v>12</v>
      </c>
      <c r="R41" s="16">
        <f t="shared" si="12"/>
        <v>1</v>
      </c>
      <c r="S41" s="15" t="e">
        <f t="shared" si="7"/>
        <v>#N/A</v>
      </c>
      <c r="T41" s="15" t="str">
        <f>IF(COUNT(FIND({1,2,3,4,5,6,7,8,9,0},S41))&gt;0,"","仅证书")</f>
        <v>仅证书</v>
      </c>
    </row>
    <row r="42" spans="1:20" ht="15.6" x14ac:dyDescent="0.25">
      <c r="A42" s="1">
        <v>40</v>
      </c>
      <c r="B42" s="1" t="s">
        <v>222</v>
      </c>
      <c r="C42" s="34">
        <v>2021592110</v>
      </c>
      <c r="D42" s="1" t="s">
        <v>8</v>
      </c>
      <c r="E42" s="1" t="s">
        <v>163</v>
      </c>
      <c r="F42" s="14">
        <v>45200</v>
      </c>
      <c r="G42" s="15" t="str">
        <f>VLOOKUP(E42,'表1.全国普通高校大学生竞赛排行榜'!B:C,2,0)</f>
        <v>二类</v>
      </c>
      <c r="H42" s="1" t="s">
        <v>10</v>
      </c>
      <c r="I42" s="1" t="s">
        <v>11</v>
      </c>
      <c r="J42" s="1" t="s">
        <v>115</v>
      </c>
      <c r="K42" s="1" t="str">
        <f t="shared" si="9"/>
        <v>（不含特）</v>
      </c>
      <c r="L42" s="1" t="str">
        <f t="shared" si="10"/>
        <v>二类国家级一等奖（不含特）</v>
      </c>
      <c r="M42" s="15">
        <f>VLOOKUP(L42,'表2.获奖金额及对应奖项'!A:D,4,0)</f>
        <v>3000</v>
      </c>
      <c r="N42" s="1" t="s">
        <v>139</v>
      </c>
      <c r="O42" s="11">
        <v>1</v>
      </c>
      <c r="P42" s="15">
        <f t="shared" si="11"/>
        <v>3000</v>
      </c>
      <c r="Q42" s="1" t="s">
        <v>12</v>
      </c>
      <c r="R42" s="16">
        <f t="shared" si="12"/>
        <v>1</v>
      </c>
      <c r="S42" s="15">
        <f t="shared" si="7"/>
        <v>3000</v>
      </c>
      <c r="T42" s="15" t="str">
        <f>IF(COUNT(FIND({1,2,3,4,5,6,7,8,9,0},S42))&gt;0,"","仅证书")</f>
        <v/>
      </c>
    </row>
    <row r="43" spans="1:20" ht="15.6" x14ac:dyDescent="0.25">
      <c r="A43" s="1">
        <v>41</v>
      </c>
      <c r="B43" s="1" t="s">
        <v>222</v>
      </c>
      <c r="C43" s="34">
        <v>2021592110</v>
      </c>
      <c r="D43" s="1" t="s">
        <v>8</v>
      </c>
      <c r="E43" s="1" t="s">
        <v>183</v>
      </c>
      <c r="F43" s="14">
        <v>45200</v>
      </c>
      <c r="G43" s="15" t="str">
        <f>VLOOKUP(E43,'表1.全国普通高校大学生竞赛排行榜'!B:C,2,0)</f>
        <v>二类</v>
      </c>
      <c r="H43" s="1" t="s">
        <v>10</v>
      </c>
      <c r="I43" s="1" t="s">
        <v>190</v>
      </c>
      <c r="J43" s="1" t="s">
        <v>115</v>
      </c>
      <c r="K43" s="1" t="str">
        <f t="shared" si="9"/>
        <v>（不含特）</v>
      </c>
      <c r="L43" s="1" t="str">
        <f t="shared" si="10"/>
        <v>二类国家级二等奖（不含特）</v>
      </c>
      <c r="M43" s="15">
        <f>VLOOKUP(L43,'表2.获奖金额及对应奖项'!A:D,4,0)</f>
        <v>2000</v>
      </c>
      <c r="N43" s="1" t="s">
        <v>139</v>
      </c>
      <c r="O43" s="11">
        <v>1</v>
      </c>
      <c r="P43" s="15">
        <f t="shared" si="11"/>
        <v>2000</v>
      </c>
      <c r="Q43" s="1" t="s">
        <v>149</v>
      </c>
      <c r="R43" s="16">
        <f t="shared" si="12"/>
        <v>0.5</v>
      </c>
      <c r="S43" s="15">
        <f t="shared" si="7"/>
        <v>1000</v>
      </c>
      <c r="T43" s="15" t="str">
        <f>IF(COUNT(FIND({1,2,3,4,5,6,7,8,9,0},S43))&gt;0,"","仅证书")</f>
        <v/>
      </c>
    </row>
    <row r="44" spans="1:20" ht="15.6" x14ac:dyDescent="0.25">
      <c r="A44" s="1">
        <v>42</v>
      </c>
      <c r="B44" s="23" t="s">
        <v>217</v>
      </c>
      <c r="C44" s="35">
        <v>2021592215</v>
      </c>
      <c r="D44" s="1" t="s">
        <v>8</v>
      </c>
      <c r="E44" s="1" t="s">
        <v>83</v>
      </c>
      <c r="F44" s="28">
        <v>45232</v>
      </c>
      <c r="G44" s="15" t="str">
        <f>VLOOKUP(E44,'表1.全国普通高校大学生竞赛排行榜'!B:C,2,0)</f>
        <v>二类</v>
      </c>
      <c r="H44" s="1" t="s">
        <v>10</v>
      </c>
      <c r="I44" s="1" t="s">
        <v>192</v>
      </c>
      <c r="J44" s="1" t="s">
        <v>115</v>
      </c>
      <c r="K44" s="1" t="str">
        <f t="shared" si="9"/>
        <v>（不含特）</v>
      </c>
      <c r="L44" s="1" t="str">
        <f t="shared" si="10"/>
        <v>二类国家级三等奖（不含特）</v>
      </c>
      <c r="M44" s="15">
        <f>VLOOKUP(L44,'表2.获奖金额及对应奖项'!A:D,4,0)</f>
        <v>1500</v>
      </c>
      <c r="N44" s="1" t="s">
        <v>139</v>
      </c>
      <c r="O44" s="11">
        <v>1</v>
      </c>
      <c r="P44" s="15">
        <f t="shared" si="11"/>
        <v>1500</v>
      </c>
      <c r="Q44" s="1" t="s">
        <v>12</v>
      </c>
      <c r="R44" s="16">
        <f t="shared" si="12"/>
        <v>1</v>
      </c>
      <c r="S44" s="15">
        <f t="shared" si="7"/>
        <v>1500</v>
      </c>
      <c r="T44" s="15" t="str">
        <f>IF(COUNT(FIND({1,2,3,4,5,6,7,8,9,0},S44))&gt;0,"","仅证书")</f>
        <v/>
      </c>
    </row>
    <row r="45" spans="1:20" ht="15.6" x14ac:dyDescent="0.25">
      <c r="A45" s="1">
        <v>43</v>
      </c>
      <c r="B45" s="23" t="s">
        <v>217</v>
      </c>
      <c r="C45" s="35">
        <v>2021592215</v>
      </c>
      <c r="D45" s="1" t="s">
        <v>8</v>
      </c>
      <c r="E45" s="1" t="s">
        <v>39</v>
      </c>
      <c r="F45" s="29">
        <v>45411</v>
      </c>
      <c r="G45" s="15" t="str">
        <f>VLOOKUP(E45,'表1.全国普通高校大学生竞赛排行榜'!B:C,2,0)</f>
        <v>二类</v>
      </c>
      <c r="H45" s="1" t="s">
        <v>209</v>
      </c>
      <c r="I45" s="1" t="s">
        <v>11</v>
      </c>
      <c r="J45" s="1" t="s">
        <v>115</v>
      </c>
      <c r="K45" s="1" t="str">
        <f t="shared" si="9"/>
        <v>（不含特）</v>
      </c>
      <c r="L45" s="1" t="str">
        <f t="shared" si="10"/>
        <v>二类省部级一等奖（不含特）</v>
      </c>
      <c r="M45" s="15">
        <f>VLOOKUP(L45,'表2.获奖金额及对应奖项'!A:D,4,0)</f>
        <v>800</v>
      </c>
      <c r="N45" s="1" t="s">
        <v>139</v>
      </c>
      <c r="O45" s="11">
        <v>1</v>
      </c>
      <c r="P45" s="15">
        <f t="shared" si="11"/>
        <v>800</v>
      </c>
      <c r="Q45" s="1" t="s">
        <v>149</v>
      </c>
      <c r="R45" s="16">
        <f t="shared" si="12"/>
        <v>0.5</v>
      </c>
      <c r="S45" s="15">
        <f t="shared" si="7"/>
        <v>400</v>
      </c>
      <c r="T45" s="15" t="str">
        <f>IF(COUNT(FIND({1,2,3,4,5,6,7,8,9,0},S45))&gt;0,"","仅证书")</f>
        <v/>
      </c>
    </row>
    <row r="46" spans="1:20" ht="15.6" x14ac:dyDescent="0.25">
      <c r="A46" s="1">
        <v>44</v>
      </c>
      <c r="B46" s="1" t="s">
        <v>208</v>
      </c>
      <c r="C46" s="34">
        <v>2023563020</v>
      </c>
      <c r="D46" s="1" t="s">
        <v>8</v>
      </c>
      <c r="E46" s="1" t="s">
        <v>37</v>
      </c>
      <c r="F46" s="14">
        <v>45474</v>
      </c>
      <c r="G46" s="15" t="str">
        <f>VLOOKUP(E46,'表1.全国普通高校大学生竞赛排行榜'!B:C,2,0)</f>
        <v>二类</v>
      </c>
      <c r="H46" s="1" t="s">
        <v>209</v>
      </c>
      <c r="I46" s="1" t="s">
        <v>11</v>
      </c>
      <c r="J46" s="1" t="s">
        <v>115</v>
      </c>
      <c r="K46" s="1" t="str">
        <f t="shared" si="9"/>
        <v>（不含特）</v>
      </c>
      <c r="L46" s="1" t="str">
        <f t="shared" si="10"/>
        <v>二类省部级一等奖（不含特）</v>
      </c>
      <c r="M46" s="15">
        <f>VLOOKUP(L46,'表2.获奖金额及对应奖项'!A:D,4,0)</f>
        <v>800</v>
      </c>
      <c r="N46" s="1" t="s">
        <v>139</v>
      </c>
      <c r="O46" s="11">
        <v>1</v>
      </c>
      <c r="P46" s="15">
        <f t="shared" si="11"/>
        <v>800</v>
      </c>
      <c r="Q46" s="1" t="s">
        <v>12</v>
      </c>
      <c r="R46" s="16">
        <f t="shared" si="12"/>
        <v>1</v>
      </c>
      <c r="S46" s="15">
        <f t="shared" si="7"/>
        <v>800</v>
      </c>
      <c r="T46" s="15" t="str">
        <f>IF(COUNT(FIND({1,2,3,4,5,6,7,8,9,0},S46))&gt;0,"","仅证书")</f>
        <v/>
      </c>
    </row>
    <row r="47" spans="1:20" ht="15.6" x14ac:dyDescent="0.25">
      <c r="A47" s="1">
        <v>45</v>
      </c>
      <c r="B47" s="1" t="s">
        <v>221</v>
      </c>
      <c r="C47" s="34">
        <v>2023592101</v>
      </c>
      <c r="D47" s="1" t="s">
        <v>8</v>
      </c>
      <c r="E47" s="1" t="s">
        <v>103</v>
      </c>
      <c r="F47" s="14">
        <v>45521</v>
      </c>
      <c r="G47" s="15" t="str">
        <f>VLOOKUP(E47,'表1.全国普通高校大学生竞赛排行榜'!B:C,2,0)</f>
        <v>其他</v>
      </c>
      <c r="H47" s="1" t="s">
        <v>10</v>
      </c>
      <c r="I47" s="1" t="s">
        <v>190</v>
      </c>
      <c r="J47" s="1" t="s">
        <v>108</v>
      </c>
      <c r="K47" s="1" t="str">
        <f t="shared" si="9"/>
        <v>（含特）</v>
      </c>
      <c r="L47" s="1" t="str">
        <f t="shared" si="10"/>
        <v>其他国家级二等奖（含特）</v>
      </c>
      <c r="M47" s="15" t="e">
        <f>VLOOKUP(L47,'表2.获奖金额及对应奖项'!A:D,4,0)</f>
        <v>#N/A</v>
      </c>
      <c r="N47" s="1" t="s">
        <v>9</v>
      </c>
      <c r="O47" s="11">
        <v>1</v>
      </c>
      <c r="P47" s="15" t="e">
        <f t="shared" si="11"/>
        <v>#N/A</v>
      </c>
      <c r="Q47" s="1" t="s">
        <v>12</v>
      </c>
      <c r="R47" s="16">
        <f t="shared" si="12"/>
        <v>1</v>
      </c>
      <c r="S47" s="15" t="e">
        <f t="shared" si="7"/>
        <v>#N/A</v>
      </c>
      <c r="T47" s="15" t="str">
        <f>IF(COUNT(FIND({1,2,3,4,5,6,7,8,9,0},S47))&gt;0,"","仅证书")</f>
        <v>仅证书</v>
      </c>
    </row>
    <row r="48" spans="1:20" ht="15.6" x14ac:dyDescent="0.25">
      <c r="A48" s="1">
        <v>46</v>
      </c>
      <c r="B48" s="1" t="s">
        <v>221</v>
      </c>
      <c r="C48" s="34">
        <v>2023592101</v>
      </c>
      <c r="D48" s="1" t="s">
        <v>8</v>
      </c>
      <c r="E48" s="1" t="s">
        <v>103</v>
      </c>
      <c r="F48" s="14">
        <v>45521</v>
      </c>
      <c r="G48" s="15" t="str">
        <f>VLOOKUP(E48,'表1.全国普通高校大学生竞赛排行榜'!B:C,2,0)</f>
        <v>其他</v>
      </c>
      <c r="H48" s="1" t="s">
        <v>10</v>
      </c>
      <c r="I48" s="1" t="s">
        <v>192</v>
      </c>
      <c r="J48" s="1" t="s">
        <v>108</v>
      </c>
      <c r="K48" s="1" t="str">
        <f t="shared" si="9"/>
        <v>（含特）</v>
      </c>
      <c r="L48" s="1" t="str">
        <f t="shared" si="10"/>
        <v>其他国家级三等奖（含特）</v>
      </c>
      <c r="M48" s="15" t="e">
        <f>VLOOKUP(L48,'表2.获奖金额及对应奖项'!A:D,4,0)</f>
        <v>#N/A</v>
      </c>
      <c r="N48" s="1" t="s">
        <v>9</v>
      </c>
      <c r="O48" s="11">
        <v>1</v>
      </c>
      <c r="P48" s="15" t="e">
        <f t="shared" si="11"/>
        <v>#N/A</v>
      </c>
      <c r="Q48" s="1" t="s">
        <v>149</v>
      </c>
      <c r="R48" s="16">
        <f t="shared" si="12"/>
        <v>0.5</v>
      </c>
      <c r="S48" s="15" t="e">
        <f t="shared" si="7"/>
        <v>#N/A</v>
      </c>
      <c r="T48" s="15" t="str">
        <f>IF(COUNT(FIND({1,2,3,4,5,6,7,8,9,0},S48))&gt;0,"","仅证书")</f>
        <v>仅证书</v>
      </c>
    </row>
    <row r="49" spans="1:20" ht="15.6" x14ac:dyDescent="0.25">
      <c r="A49" s="1">
        <v>47</v>
      </c>
      <c r="B49" s="1" t="s">
        <v>220</v>
      </c>
      <c r="C49" s="34">
        <v>2023592102</v>
      </c>
      <c r="D49" s="1" t="s">
        <v>8</v>
      </c>
      <c r="E49" s="1" t="s">
        <v>103</v>
      </c>
      <c r="F49" s="14">
        <v>45521</v>
      </c>
      <c r="G49" s="15" t="str">
        <f>VLOOKUP(E49,'表1.全国普通高校大学生竞赛排行榜'!B:C,2,0)</f>
        <v>其他</v>
      </c>
      <c r="H49" s="1" t="s">
        <v>10</v>
      </c>
      <c r="I49" s="1" t="s">
        <v>192</v>
      </c>
      <c r="J49" s="1" t="s">
        <v>108</v>
      </c>
      <c r="K49" s="1" t="str">
        <f t="shared" si="9"/>
        <v>（含特）</v>
      </c>
      <c r="L49" s="1" t="str">
        <f t="shared" si="10"/>
        <v>其他国家级三等奖（含特）</v>
      </c>
      <c r="M49" s="15" t="e">
        <f>VLOOKUP(L49,'表2.获奖金额及对应奖项'!A:D,4,0)</f>
        <v>#N/A</v>
      </c>
      <c r="N49" s="1" t="s">
        <v>9</v>
      </c>
      <c r="O49" s="11">
        <v>1</v>
      </c>
      <c r="P49" s="15" t="e">
        <f t="shared" si="11"/>
        <v>#N/A</v>
      </c>
      <c r="Q49" s="1" t="s">
        <v>12</v>
      </c>
      <c r="R49" s="16">
        <f t="shared" si="12"/>
        <v>1</v>
      </c>
      <c r="S49" s="15" t="e">
        <f t="shared" si="7"/>
        <v>#N/A</v>
      </c>
      <c r="T49" s="15" t="str">
        <f>IF(COUNT(FIND({1,2,3,4,5,6,7,8,9,0},S49))&gt;0,"","仅证书")</f>
        <v>仅证书</v>
      </c>
    </row>
    <row r="50" spans="1:20" ht="23.55" customHeight="1" x14ac:dyDescent="0.25">
      <c r="A50" s="39" t="s">
        <v>146</v>
      </c>
      <c r="B50" s="39"/>
      <c r="C50" s="39"/>
      <c r="D50" s="39"/>
      <c r="E50" s="39"/>
    </row>
  </sheetData>
  <sortState ref="A3:T49">
    <sortCondition ref="C3:C49"/>
    <sortCondition ref="E3:E49"/>
  </sortState>
  <mergeCells count="2">
    <mergeCell ref="A1:T1"/>
    <mergeCell ref="A50:E50"/>
  </mergeCells>
  <phoneticPr fontId="2" type="noConversion"/>
  <dataValidations count="5">
    <dataValidation type="list" allowBlank="1" showInputMessage="1" showErrorMessage="1" sqref="J3:J49" xr:uid="{15F2EB1C-C5DB-402E-820E-6AD899AF097F}">
      <formula1>"是,否"</formula1>
    </dataValidation>
    <dataValidation type="list" allowBlank="1" showInputMessage="1" showErrorMessage="1" sqref="N3:N49" xr:uid="{309C9090-E2CB-4C34-9EA6-90F8C683F3A9}">
      <formula1>"个人,团队"</formula1>
    </dataValidation>
    <dataValidation type="list" allowBlank="1" showInputMessage="1" showErrorMessage="1" sqref="H3:H49" xr:uid="{B7B1F5CD-2FDC-43E6-9405-95FBEE426188}">
      <formula1>"国家级,省部级"</formula1>
    </dataValidation>
    <dataValidation type="list" allowBlank="1" showInputMessage="1" showErrorMessage="1" sqref="I3:I49" xr:uid="{B2CF7B41-D8BA-47CA-8972-7573FFC85C31}">
      <formula1>"特等奖,一等奖,二等奖,三等奖"</formula1>
    </dataValidation>
    <dataValidation type="list" allowBlank="1" showInputMessage="1" showErrorMessage="1" sqref="Q3:Q49" xr:uid="{C77B069A-9B55-4F0F-96B6-24A429A685C7}">
      <formula1>"第一项,第二项"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 xr:uid="{55FE56E7-7E6F-4130-A8B0-5CFF684CABB2}">
          <x14:formula1>
            <xm:f>'\Users\yangxu\Desktop\C:\Users\Admin\AppData\Roaming\Microsoft\Excel\大学生科技创新优秀指导教师信息表311423441933562999\[大学生科技创新优秀指导教师信息表((Autorecovered-311424261470436543)).xlsb]表1.全国普通高校大学生竞赛排行榜'!#REF!</xm:f>
          </x14:formula1>
          <xm:sqref>J3:J14 J17:J21 J26 J28 J35:J36 J47 J40:J45</xm:sqref>
        </x14:dataValidation>
        <x14:dataValidation type="list" allowBlank="1" showInputMessage="1" showErrorMessage="1" xr:uid="{77EC3456-F7FB-0441-BB42-F43E04CB4A50}">
          <x14:formula1>
            <xm:f>'表1.全国普通高校大学生竞赛排行榜'!$B$3:$B$121</xm:f>
          </x14:formula1>
          <xm:sqref>E3:E6 E11:E12 E17:E42 E44 E46:E49</xm:sqref>
        </x14:dataValidation>
        <x14:dataValidation type="list" allowBlank="1" showInputMessage="1" showErrorMessage="1" xr:uid="{47E89FBC-E055-4812-AF32-A4A4E4DAE8D6}">
          <x14:formula1>
            <xm:f>'E:\石油学院工作\奖、助、贷、勤\团委先进个人\2024年\科技创新先进个人\教师\[附件3.科技创新优秀指导教师信息汇总表【教职工】-田守嶒.xlsx]表1.全国普通高校大学生竞赛排行榜'!#REF!</xm:f>
          </x14:formula1>
          <xm:sqref>E13:E14</xm:sqref>
        </x14:dataValidation>
        <x14:dataValidation type="list" allowBlank="1" showInputMessage="1" showErrorMessage="1" xr:uid="{09718A0B-4A83-4865-95E2-EF0317718BFF}">
          <x14:formula1>
            <xm:f>'E:\石油学院工作\奖、助、贷、勤\团委先进个人\2024年\科技创新先进个人\教师\胡瑞\[附件3.科技创新优秀指导教师信息汇总表【教职工】-胡瑞.xlsx]表1.全国普通高校大学生竞赛排行榜'!#REF!</xm:f>
          </x14:formula1>
          <xm:sqref>E7</xm:sqref>
        </x14:dataValidation>
        <x14:dataValidation type="list" allowBlank="1" showInputMessage="1" showErrorMessage="1" xr:uid="{5708A36B-17FC-4828-BBD0-8CAE98D821BB}">
          <x14:formula1>
            <xm:f>'E:\石油学院工作\奖、助、贷、勤\团委先进个人\2024年\科技创新先进个人\教师\姜雪\[附件3.科技创新优秀指导教师信息汇总表【教职工】-姜雪.xlsx]表1.全国普通高校大学生竞赛排行榜'!#REF!</xm:f>
          </x14:formula1>
          <xm:sqref>E8</xm:sqref>
        </x14:dataValidation>
        <x14:dataValidation type="list" allowBlank="1" showInputMessage="1" showErrorMessage="1" xr:uid="{F3138A24-A096-4113-BD7D-826C729B8C95}">
          <x14:formula1>
            <xm:f>'E:\石油学院工作\奖、助、贷、勤\团委先进个人\2024年\科技创新先进个人\教师\张采彤\[附件3.科技创新优秀指导教师信息汇总表【教职工】-张采彤.xlsx]表1.全国普通高校大学生竞赛排行榜'!#REF!</xm:f>
          </x14:formula1>
          <xm:sqref>E9</xm:sqref>
        </x14:dataValidation>
        <x14:dataValidation type="list" allowBlank="1" showInputMessage="1" showErrorMessage="1" xr:uid="{10281D2B-4A64-4ED6-ABB0-58357CCDB5EC}">
          <x14:formula1>
            <xm:f>'E:\石油学院工作\奖、助、贷、勤\团委先进个人\2024年\科技创新先进个人\教师\祁利祺\[附件3.科技创新优秀指导教师信息汇总表【教职工】-祁利祺.xlsx]表1.全国普通高校大学生竞赛排行榜'!#REF!</xm:f>
          </x14:formula1>
          <xm:sqref>E10</xm:sqref>
        </x14:dataValidation>
        <x14:dataValidation type="list" allowBlank="1" showInputMessage="1" showErrorMessage="1" xr:uid="{9D277CF7-2947-4C39-9E89-F57B8BE3B64D}">
          <x14:formula1>
            <xm:f>'C:\Users\Admin\AppData\Roaming\Microsoft\Excel\大学生科技创新优秀指导教师信息表311423441933562999\[大学生科技创新优秀指导教师信息表((Autorecovered-311424261470436543)).xlsb]表1.全国普通高校大学生竞赛排行榜'!#REF!</xm:f>
          </x14:formula1>
          <xm:sqref>E15:E16 J29:J30 J22</xm:sqref>
        </x14:dataValidation>
        <x14:dataValidation type="list" allowBlank="1" showInputMessage="1" showErrorMessage="1" xr:uid="{B5C096C6-D9E1-490C-826F-451F0AD10ECA}">
          <x14:formula1>
            <xm:f>'E:\石油学院工作\奖、助、贷、勤\团委先进个人\2024年\科技创新先进个人\教师\李义常\[附件4 信息汇总表_石油学院_李义常.xlsx]表1.全国普通高校大学生竞赛排行榜'!#REF!</xm:f>
          </x14:formula1>
          <xm:sqref>E43:E45</xm:sqref>
        </x14:dataValidation>
        <x14:dataValidation type="list" allowBlank="1" showInputMessage="1" showErrorMessage="1" xr:uid="{4FB2E56F-D77B-4EE2-9435-3A86C6002583}">
          <x14:formula1>
            <xm:f>'E:\Users\Admin\AppData\Roaming\Microsoft\Excel\大学生科技创新优秀指导教师信息表311423441933562999\[大学生科技创新优秀指导教师信息表((Autorecovered-311424261470436543)).xlsb]表1.全国普通高校大学生竞赛排行榜'!#REF!</xm:f>
          </x14:formula1>
          <xm:sqref>J48:J49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21ABB-789F-4AC8-833D-CE543D81F7CA}">
  <dimension ref="A1:D121"/>
  <sheetViews>
    <sheetView topLeftCell="A101" zoomScale="170" zoomScaleNormal="170" workbookViewId="0">
      <selection activeCell="B120" sqref="B120"/>
    </sheetView>
  </sheetViews>
  <sheetFormatPr defaultColWidth="8.109375" defaultRowHeight="13.8" x14ac:dyDescent="0.25"/>
  <cols>
    <col min="2" max="2" width="74.33203125" customWidth="1"/>
    <col min="3" max="3" width="9.6640625" bestFit="1" customWidth="1"/>
    <col min="4" max="4" width="9.109375" bestFit="1" customWidth="1"/>
  </cols>
  <sheetData>
    <row r="1" spans="1:4" ht="33" customHeight="1" thickBot="1" x14ac:dyDescent="0.3">
      <c r="A1" s="8" t="s">
        <v>97</v>
      </c>
      <c r="B1" s="8"/>
      <c r="C1" s="8"/>
      <c r="D1" s="8"/>
    </row>
    <row r="2" spans="1:4" ht="31.8" thickBot="1" x14ac:dyDescent="0.3">
      <c r="A2" s="3" t="s">
        <v>0</v>
      </c>
      <c r="B2" s="4" t="s">
        <v>13</v>
      </c>
      <c r="C2" s="4" t="s">
        <v>98</v>
      </c>
      <c r="D2" s="4" t="s">
        <v>184</v>
      </c>
    </row>
    <row r="3" spans="1:4" ht="16.2" thickBot="1" x14ac:dyDescent="0.3">
      <c r="A3" s="5">
        <v>1</v>
      </c>
      <c r="B3" s="6" t="s">
        <v>102</v>
      </c>
      <c r="C3" s="7" t="s">
        <v>99</v>
      </c>
      <c r="D3" s="7"/>
    </row>
    <row r="4" spans="1:4" ht="16.2" thickBot="1" x14ac:dyDescent="0.3">
      <c r="A4" s="5">
        <v>2</v>
      </c>
      <c r="B4" s="6" t="s">
        <v>14</v>
      </c>
      <c r="C4" s="7" t="s">
        <v>99</v>
      </c>
      <c r="D4" s="7"/>
    </row>
    <row r="5" spans="1:4" ht="16.2" thickBot="1" x14ac:dyDescent="0.3">
      <c r="A5" s="5">
        <v>3</v>
      </c>
      <c r="B5" s="6" t="s">
        <v>15</v>
      </c>
      <c r="C5" s="7" t="s">
        <v>99</v>
      </c>
      <c r="D5" s="7"/>
    </row>
    <row r="6" spans="1:4" ht="16.2" thickBot="1" x14ac:dyDescent="0.3">
      <c r="A6" s="5">
        <v>4</v>
      </c>
      <c r="B6" s="6" t="s">
        <v>16</v>
      </c>
      <c r="C6" s="7" t="s">
        <v>100</v>
      </c>
      <c r="D6" s="7"/>
    </row>
    <row r="7" spans="1:4" ht="16.2" thickBot="1" x14ac:dyDescent="0.3">
      <c r="A7" s="5">
        <v>5</v>
      </c>
      <c r="B7" s="6" t="s">
        <v>17</v>
      </c>
      <c r="C7" s="7" t="s">
        <v>100</v>
      </c>
      <c r="D7" s="7"/>
    </row>
    <row r="8" spans="1:4" ht="16.2" thickBot="1" x14ac:dyDescent="0.3">
      <c r="A8" s="5">
        <v>6</v>
      </c>
      <c r="B8" s="6" t="s">
        <v>18</v>
      </c>
      <c r="C8" s="7" t="s">
        <v>100</v>
      </c>
      <c r="D8" s="7"/>
    </row>
    <row r="9" spans="1:4" ht="16.2" thickBot="1" x14ac:dyDescent="0.3">
      <c r="A9" s="5">
        <v>7</v>
      </c>
      <c r="B9" s="6" t="s">
        <v>19</v>
      </c>
      <c r="C9" s="7" t="s">
        <v>100</v>
      </c>
      <c r="D9" s="7"/>
    </row>
    <row r="10" spans="1:4" ht="16.2" thickBot="1" x14ac:dyDescent="0.3">
      <c r="A10" s="5">
        <v>8</v>
      </c>
      <c r="B10" s="6" t="s">
        <v>20</v>
      </c>
      <c r="C10" s="7" t="s">
        <v>100</v>
      </c>
      <c r="D10" s="7"/>
    </row>
    <row r="11" spans="1:4" ht="16.2" thickBot="1" x14ac:dyDescent="0.3">
      <c r="A11" s="5">
        <v>9</v>
      </c>
      <c r="B11" s="6" t="s">
        <v>21</v>
      </c>
      <c r="C11" s="7" t="s">
        <v>100</v>
      </c>
      <c r="D11" s="7"/>
    </row>
    <row r="12" spans="1:4" ht="16.2" thickBot="1" x14ac:dyDescent="0.3">
      <c r="A12" s="5">
        <v>10</v>
      </c>
      <c r="B12" s="6" t="s">
        <v>22</v>
      </c>
      <c r="C12" s="7" t="s">
        <v>100</v>
      </c>
      <c r="D12" s="7"/>
    </row>
    <row r="13" spans="1:4" ht="16.2" thickBot="1" x14ac:dyDescent="0.3">
      <c r="A13" s="5">
        <v>11</v>
      </c>
      <c r="B13" s="6" t="s">
        <v>23</v>
      </c>
      <c r="C13" s="7" t="s">
        <v>100</v>
      </c>
      <c r="D13" s="7"/>
    </row>
    <row r="14" spans="1:4" ht="16.2" thickBot="1" x14ac:dyDescent="0.3">
      <c r="A14" s="5">
        <v>12</v>
      </c>
      <c r="B14" s="6" t="s">
        <v>24</v>
      </c>
      <c r="C14" s="7" t="s">
        <v>100</v>
      </c>
      <c r="D14" s="7"/>
    </row>
    <row r="15" spans="1:4" ht="16.2" thickBot="1" x14ac:dyDescent="0.3">
      <c r="A15" s="5">
        <v>13</v>
      </c>
      <c r="B15" s="6" t="s">
        <v>25</v>
      </c>
      <c r="C15" s="7" t="s">
        <v>100</v>
      </c>
      <c r="D15" s="7"/>
    </row>
    <row r="16" spans="1:4" ht="16.2" thickBot="1" x14ac:dyDescent="0.3">
      <c r="A16" s="5">
        <v>14</v>
      </c>
      <c r="B16" s="6" t="s">
        <v>26</v>
      </c>
      <c r="C16" s="7" t="s">
        <v>100</v>
      </c>
      <c r="D16" s="7"/>
    </row>
    <row r="17" spans="1:4" ht="31.8" thickBot="1" x14ac:dyDescent="0.3">
      <c r="A17" s="5">
        <v>15</v>
      </c>
      <c r="B17" s="6" t="s">
        <v>27</v>
      </c>
      <c r="C17" s="7" t="s">
        <v>100</v>
      </c>
      <c r="D17" s="7"/>
    </row>
    <row r="18" spans="1:4" ht="16.2" thickBot="1" x14ac:dyDescent="0.3">
      <c r="A18" s="5">
        <v>16</v>
      </c>
      <c r="B18" s="6" t="s">
        <v>28</v>
      </c>
      <c r="C18" s="7" t="s">
        <v>100</v>
      </c>
      <c r="D18" s="7"/>
    </row>
    <row r="19" spans="1:4" ht="16.2" thickBot="1" x14ac:dyDescent="0.3">
      <c r="A19" s="5">
        <v>17</v>
      </c>
      <c r="B19" s="6" t="s">
        <v>29</v>
      </c>
      <c r="C19" s="7" t="s">
        <v>100</v>
      </c>
      <c r="D19" s="7"/>
    </row>
    <row r="20" spans="1:4" ht="16.2" thickBot="1" x14ac:dyDescent="0.3">
      <c r="A20" s="5">
        <v>18</v>
      </c>
      <c r="B20" s="6" t="s">
        <v>30</v>
      </c>
      <c r="C20" s="7" t="s">
        <v>100</v>
      </c>
      <c r="D20" s="7"/>
    </row>
    <row r="21" spans="1:4" ht="16.2" thickBot="1" x14ac:dyDescent="0.3">
      <c r="A21" s="5">
        <v>19</v>
      </c>
      <c r="B21" s="6" t="s">
        <v>31</v>
      </c>
      <c r="C21" s="7" t="s">
        <v>100</v>
      </c>
      <c r="D21" s="7"/>
    </row>
    <row r="22" spans="1:4" ht="16.2" thickBot="1" x14ac:dyDescent="0.3">
      <c r="A22" s="5">
        <v>20</v>
      </c>
      <c r="B22" s="6" t="s">
        <v>32</v>
      </c>
      <c r="C22" s="7" t="s">
        <v>100</v>
      </c>
      <c r="D22" s="7"/>
    </row>
    <row r="23" spans="1:4" ht="16.2" thickBot="1" x14ac:dyDescent="0.3">
      <c r="A23" s="5">
        <v>21</v>
      </c>
      <c r="B23" s="6" t="s">
        <v>33</v>
      </c>
      <c r="C23" s="7" t="s">
        <v>100</v>
      </c>
      <c r="D23" s="7"/>
    </row>
    <row r="24" spans="1:4" ht="16.2" thickBot="1" x14ac:dyDescent="0.3">
      <c r="A24" s="5">
        <v>22</v>
      </c>
      <c r="B24" s="6" t="s">
        <v>34</v>
      </c>
      <c r="C24" s="7" t="s">
        <v>100</v>
      </c>
      <c r="D24" s="7"/>
    </row>
    <row r="25" spans="1:4" ht="16.2" thickBot="1" x14ac:dyDescent="0.3">
      <c r="A25" s="5">
        <v>23</v>
      </c>
      <c r="B25" s="6" t="s">
        <v>35</v>
      </c>
      <c r="C25" s="7" t="s">
        <v>100</v>
      </c>
      <c r="D25" s="7"/>
    </row>
    <row r="26" spans="1:4" ht="16.2" thickBot="1" x14ac:dyDescent="0.3">
      <c r="A26" s="5">
        <v>24</v>
      </c>
      <c r="B26" s="6" t="s">
        <v>36</v>
      </c>
      <c r="C26" s="7" t="s">
        <v>100</v>
      </c>
      <c r="D26" s="7"/>
    </row>
    <row r="27" spans="1:4" ht="16.2" thickBot="1" x14ac:dyDescent="0.3">
      <c r="A27" s="5">
        <v>25</v>
      </c>
      <c r="B27" s="6" t="s">
        <v>37</v>
      </c>
      <c r="C27" s="7" t="s">
        <v>100</v>
      </c>
      <c r="D27" s="7"/>
    </row>
    <row r="28" spans="1:4" ht="31.8" thickBot="1" x14ac:dyDescent="0.3">
      <c r="A28" s="5">
        <v>26</v>
      </c>
      <c r="B28" s="6" t="s">
        <v>38</v>
      </c>
      <c r="C28" s="7" t="s">
        <v>100</v>
      </c>
      <c r="D28" s="7"/>
    </row>
    <row r="29" spans="1:4" ht="16.2" thickBot="1" x14ac:dyDescent="0.3">
      <c r="A29" s="5">
        <v>27</v>
      </c>
      <c r="B29" s="6" t="s">
        <v>39</v>
      </c>
      <c r="C29" s="7" t="s">
        <v>100</v>
      </c>
      <c r="D29" s="7"/>
    </row>
    <row r="30" spans="1:4" ht="16.2" thickBot="1" x14ac:dyDescent="0.3">
      <c r="A30" s="5">
        <v>28</v>
      </c>
      <c r="B30" s="6" t="s">
        <v>40</v>
      </c>
      <c r="C30" s="7" t="s">
        <v>100</v>
      </c>
      <c r="D30" s="7"/>
    </row>
    <row r="31" spans="1:4" ht="16.2" thickBot="1" x14ac:dyDescent="0.3">
      <c r="A31" s="5">
        <v>29</v>
      </c>
      <c r="B31" s="6" t="s">
        <v>41</v>
      </c>
      <c r="C31" s="7" t="s">
        <v>100</v>
      </c>
      <c r="D31" s="7"/>
    </row>
    <row r="32" spans="1:4" ht="16.2" thickBot="1" x14ac:dyDescent="0.3">
      <c r="A32" s="5">
        <v>30</v>
      </c>
      <c r="B32" s="6" t="s">
        <v>42</v>
      </c>
      <c r="C32" s="7" t="s">
        <v>100</v>
      </c>
      <c r="D32" s="7"/>
    </row>
    <row r="33" spans="1:4" ht="16.2" thickBot="1" x14ac:dyDescent="0.3">
      <c r="A33" s="5">
        <v>31</v>
      </c>
      <c r="B33" s="6" t="s">
        <v>43</v>
      </c>
      <c r="C33" s="7" t="s">
        <v>100</v>
      </c>
      <c r="D33" s="7"/>
    </row>
    <row r="34" spans="1:4" ht="16.2" thickBot="1" x14ac:dyDescent="0.3">
      <c r="A34" s="5">
        <v>32</v>
      </c>
      <c r="B34" s="6" t="s">
        <v>44</v>
      </c>
      <c r="C34" s="7" t="s">
        <v>100</v>
      </c>
      <c r="D34" s="7"/>
    </row>
    <row r="35" spans="1:4" ht="16.2" thickBot="1" x14ac:dyDescent="0.3">
      <c r="A35" s="5">
        <v>33</v>
      </c>
      <c r="B35" s="6" t="s">
        <v>45</v>
      </c>
      <c r="C35" s="7" t="s">
        <v>100</v>
      </c>
      <c r="D35" s="7"/>
    </row>
    <row r="36" spans="1:4" ht="16.2" thickBot="1" x14ac:dyDescent="0.3">
      <c r="A36" s="5">
        <v>34</v>
      </c>
      <c r="B36" s="6" t="s">
        <v>46</v>
      </c>
      <c r="C36" s="7" t="s">
        <v>100</v>
      </c>
      <c r="D36" s="7"/>
    </row>
    <row r="37" spans="1:4" ht="16.2" thickBot="1" x14ac:dyDescent="0.3">
      <c r="A37" s="5">
        <v>35</v>
      </c>
      <c r="B37" s="6" t="s">
        <v>47</v>
      </c>
      <c r="C37" s="7" t="s">
        <v>100</v>
      </c>
      <c r="D37" s="7"/>
    </row>
    <row r="38" spans="1:4" ht="31.8" thickBot="1" x14ac:dyDescent="0.3">
      <c r="A38" s="5">
        <v>36</v>
      </c>
      <c r="B38" s="6" t="s">
        <v>48</v>
      </c>
      <c r="C38" s="7" t="s">
        <v>100</v>
      </c>
      <c r="D38" s="7"/>
    </row>
    <row r="39" spans="1:4" ht="16.2" thickBot="1" x14ac:dyDescent="0.3">
      <c r="A39" s="5">
        <v>37</v>
      </c>
      <c r="B39" s="6" t="s">
        <v>49</v>
      </c>
      <c r="C39" s="7" t="s">
        <v>100</v>
      </c>
      <c r="D39" s="7"/>
    </row>
    <row r="40" spans="1:4" ht="16.2" thickBot="1" x14ac:dyDescent="0.3">
      <c r="A40" s="5">
        <v>38</v>
      </c>
      <c r="B40" s="6" t="s">
        <v>50</v>
      </c>
      <c r="C40" s="7" t="s">
        <v>100</v>
      </c>
      <c r="D40" s="7"/>
    </row>
    <row r="41" spans="1:4" ht="16.2" thickBot="1" x14ac:dyDescent="0.3">
      <c r="A41" s="5">
        <v>39</v>
      </c>
      <c r="B41" s="6" t="s">
        <v>51</v>
      </c>
      <c r="C41" s="7" t="s">
        <v>100</v>
      </c>
      <c r="D41" s="7"/>
    </row>
    <row r="42" spans="1:4" ht="16.2" thickBot="1" x14ac:dyDescent="0.3">
      <c r="A42" s="5">
        <v>40</v>
      </c>
      <c r="B42" s="6" t="s">
        <v>52</v>
      </c>
      <c r="C42" s="7" t="s">
        <v>100</v>
      </c>
      <c r="D42" s="7"/>
    </row>
    <row r="43" spans="1:4" ht="16.2" thickBot="1" x14ac:dyDescent="0.3">
      <c r="A43" s="5">
        <v>41</v>
      </c>
      <c r="B43" s="6" t="s">
        <v>53</v>
      </c>
      <c r="C43" s="7" t="s">
        <v>100</v>
      </c>
      <c r="D43" s="7"/>
    </row>
    <row r="44" spans="1:4" ht="16.2" thickBot="1" x14ac:dyDescent="0.3">
      <c r="A44" s="5">
        <v>42</v>
      </c>
      <c r="B44" s="6" t="s">
        <v>54</v>
      </c>
      <c r="C44" s="7" t="s">
        <v>100</v>
      </c>
      <c r="D44" s="7"/>
    </row>
    <row r="45" spans="1:4" ht="16.2" thickBot="1" x14ac:dyDescent="0.3">
      <c r="A45" s="5">
        <v>43</v>
      </c>
      <c r="B45" s="6" t="s">
        <v>55</v>
      </c>
      <c r="C45" s="7" t="s">
        <v>100</v>
      </c>
      <c r="D45" s="7"/>
    </row>
    <row r="46" spans="1:4" ht="16.2" thickBot="1" x14ac:dyDescent="0.3">
      <c r="A46" s="5">
        <v>44</v>
      </c>
      <c r="B46" s="6" t="s">
        <v>56</v>
      </c>
      <c r="C46" s="7" t="s">
        <v>100</v>
      </c>
      <c r="D46" s="7"/>
    </row>
    <row r="47" spans="1:4" ht="16.2" thickBot="1" x14ac:dyDescent="0.3">
      <c r="A47" s="5">
        <v>45</v>
      </c>
      <c r="B47" s="6" t="s">
        <v>57</v>
      </c>
      <c r="C47" s="7" t="s">
        <v>100</v>
      </c>
      <c r="D47" s="7"/>
    </row>
    <row r="48" spans="1:4" ht="16.2" thickBot="1" x14ac:dyDescent="0.3">
      <c r="A48" s="5">
        <v>46</v>
      </c>
      <c r="B48" s="6" t="s">
        <v>58</v>
      </c>
      <c r="C48" s="7" t="s">
        <v>100</v>
      </c>
      <c r="D48" s="7"/>
    </row>
    <row r="49" spans="1:4" ht="31.8" thickBot="1" x14ac:dyDescent="0.3">
      <c r="A49" s="5">
        <v>47</v>
      </c>
      <c r="B49" s="6" t="s">
        <v>59</v>
      </c>
      <c r="C49" s="7" t="s">
        <v>100</v>
      </c>
      <c r="D49" s="7"/>
    </row>
    <row r="50" spans="1:4" ht="16.2" thickBot="1" x14ac:dyDescent="0.3">
      <c r="A50" s="5">
        <v>48</v>
      </c>
      <c r="B50" s="6" t="s">
        <v>60</v>
      </c>
      <c r="C50" s="7" t="s">
        <v>100</v>
      </c>
      <c r="D50" s="7"/>
    </row>
    <row r="51" spans="1:4" ht="16.2" thickBot="1" x14ac:dyDescent="0.3">
      <c r="A51" s="5">
        <v>49</v>
      </c>
      <c r="B51" s="6" t="s">
        <v>61</v>
      </c>
      <c r="C51" s="7" t="s">
        <v>100</v>
      </c>
      <c r="D51" s="7"/>
    </row>
    <row r="52" spans="1:4" ht="16.2" thickBot="1" x14ac:dyDescent="0.3">
      <c r="A52" s="5">
        <v>50</v>
      </c>
      <c r="B52" s="6" t="s">
        <v>62</v>
      </c>
      <c r="C52" s="7" t="s">
        <v>100</v>
      </c>
      <c r="D52" s="7"/>
    </row>
    <row r="53" spans="1:4" ht="16.2" thickBot="1" x14ac:dyDescent="0.3">
      <c r="A53" s="5">
        <v>51</v>
      </c>
      <c r="B53" s="6" t="s">
        <v>63</v>
      </c>
      <c r="C53" s="7" t="s">
        <v>100</v>
      </c>
      <c r="D53" s="7"/>
    </row>
    <row r="54" spans="1:4" ht="16.2" thickBot="1" x14ac:dyDescent="0.3">
      <c r="A54" s="5">
        <v>52</v>
      </c>
      <c r="B54" s="6" t="s">
        <v>64</v>
      </c>
      <c r="C54" s="7" t="s">
        <v>100</v>
      </c>
      <c r="D54" s="7"/>
    </row>
    <row r="55" spans="1:4" ht="16.2" thickBot="1" x14ac:dyDescent="0.3">
      <c r="A55" s="5">
        <v>53</v>
      </c>
      <c r="B55" s="6" t="s">
        <v>65</v>
      </c>
      <c r="C55" s="7" t="s">
        <v>100</v>
      </c>
      <c r="D55" s="7"/>
    </row>
    <row r="56" spans="1:4" ht="16.2" thickBot="1" x14ac:dyDescent="0.3">
      <c r="A56" s="5">
        <v>54</v>
      </c>
      <c r="B56" s="6" t="s">
        <v>66</v>
      </c>
      <c r="C56" s="7" t="s">
        <v>100</v>
      </c>
      <c r="D56" s="7"/>
    </row>
    <row r="57" spans="1:4" ht="16.2" thickBot="1" x14ac:dyDescent="0.3">
      <c r="A57" s="5">
        <v>55</v>
      </c>
      <c r="B57" s="6" t="s">
        <v>67</v>
      </c>
      <c r="C57" s="7" t="s">
        <v>100</v>
      </c>
      <c r="D57" s="7"/>
    </row>
    <row r="58" spans="1:4" ht="16.2" thickBot="1" x14ac:dyDescent="0.3">
      <c r="A58" s="5">
        <v>56</v>
      </c>
      <c r="B58" s="6" t="s">
        <v>68</v>
      </c>
      <c r="C58" s="7" t="s">
        <v>100</v>
      </c>
      <c r="D58" s="7"/>
    </row>
    <row r="59" spans="1:4" ht="16.2" thickBot="1" x14ac:dyDescent="0.3">
      <c r="A59" s="5">
        <v>57</v>
      </c>
      <c r="B59" s="6" t="s">
        <v>69</v>
      </c>
      <c r="C59" s="7" t="s">
        <v>100</v>
      </c>
      <c r="D59" s="7"/>
    </row>
    <row r="60" spans="1:4" ht="16.2" thickBot="1" x14ac:dyDescent="0.3">
      <c r="A60" s="5">
        <v>58</v>
      </c>
      <c r="B60" s="6" t="s">
        <v>70</v>
      </c>
      <c r="C60" s="7" t="s">
        <v>100</v>
      </c>
      <c r="D60" s="7"/>
    </row>
    <row r="61" spans="1:4" ht="16.2" thickBot="1" x14ac:dyDescent="0.3">
      <c r="A61" s="5">
        <v>59</v>
      </c>
      <c r="B61" s="6" t="s">
        <v>71</v>
      </c>
      <c r="C61" s="7" t="s">
        <v>100</v>
      </c>
      <c r="D61" s="7"/>
    </row>
    <row r="62" spans="1:4" ht="16.2" thickBot="1" x14ac:dyDescent="0.3">
      <c r="A62" s="5">
        <v>60</v>
      </c>
      <c r="B62" s="6" t="s">
        <v>72</v>
      </c>
      <c r="C62" s="7" t="s">
        <v>100</v>
      </c>
      <c r="D62" s="7"/>
    </row>
    <row r="63" spans="1:4" ht="16.2" thickBot="1" x14ac:dyDescent="0.3">
      <c r="A63" s="5">
        <v>61</v>
      </c>
      <c r="B63" s="6" t="s">
        <v>73</v>
      </c>
      <c r="C63" s="7" t="s">
        <v>100</v>
      </c>
      <c r="D63" s="7"/>
    </row>
    <row r="64" spans="1:4" ht="16.2" thickBot="1" x14ac:dyDescent="0.3">
      <c r="A64" s="5">
        <v>62</v>
      </c>
      <c r="B64" s="6" t="s">
        <v>74</v>
      </c>
      <c r="C64" s="7" t="s">
        <v>100</v>
      </c>
      <c r="D64" s="7"/>
    </row>
    <row r="65" spans="1:4" ht="16.2" thickBot="1" x14ac:dyDescent="0.3">
      <c r="A65" s="5">
        <v>63</v>
      </c>
      <c r="B65" s="6" t="s">
        <v>75</v>
      </c>
      <c r="C65" s="7" t="s">
        <v>100</v>
      </c>
      <c r="D65" s="7"/>
    </row>
    <row r="66" spans="1:4" ht="16.2" thickBot="1" x14ac:dyDescent="0.3">
      <c r="A66" s="5">
        <v>64</v>
      </c>
      <c r="B66" s="6" t="s">
        <v>76</v>
      </c>
      <c r="C66" s="7" t="s">
        <v>100</v>
      </c>
      <c r="D66" s="7"/>
    </row>
    <row r="67" spans="1:4" ht="16.2" thickBot="1" x14ac:dyDescent="0.3">
      <c r="A67" s="5">
        <v>65</v>
      </c>
      <c r="B67" s="6" t="s">
        <v>77</v>
      </c>
      <c r="C67" s="7" t="s">
        <v>100</v>
      </c>
      <c r="D67" s="7"/>
    </row>
    <row r="68" spans="1:4" ht="16.2" thickBot="1" x14ac:dyDescent="0.3">
      <c r="A68" s="5">
        <v>66</v>
      </c>
      <c r="B68" s="6" t="s">
        <v>78</v>
      </c>
      <c r="C68" s="7" t="s">
        <v>100</v>
      </c>
      <c r="D68" s="7"/>
    </row>
    <row r="69" spans="1:4" ht="16.2" thickBot="1" x14ac:dyDescent="0.3">
      <c r="A69" s="5">
        <v>67</v>
      </c>
      <c r="B69" s="6" t="s">
        <v>79</v>
      </c>
      <c r="C69" s="7" t="s">
        <v>100</v>
      </c>
      <c r="D69" s="7"/>
    </row>
    <row r="70" spans="1:4" ht="16.2" thickBot="1" x14ac:dyDescent="0.3">
      <c r="A70" s="5">
        <v>68</v>
      </c>
      <c r="B70" s="6" t="s">
        <v>80</v>
      </c>
      <c r="C70" s="7" t="s">
        <v>100</v>
      </c>
      <c r="D70" s="7"/>
    </row>
    <row r="71" spans="1:4" ht="16.2" thickBot="1" x14ac:dyDescent="0.3">
      <c r="A71" s="5">
        <v>69</v>
      </c>
      <c r="B71" s="6" t="s">
        <v>81</v>
      </c>
      <c r="C71" s="7" t="s">
        <v>100</v>
      </c>
      <c r="D71" s="7"/>
    </row>
    <row r="72" spans="1:4" ht="16.2" thickBot="1" x14ac:dyDescent="0.3">
      <c r="A72" s="5">
        <v>70</v>
      </c>
      <c r="B72" s="6" t="s">
        <v>82</v>
      </c>
      <c r="C72" s="7" t="s">
        <v>100</v>
      </c>
      <c r="D72" s="7"/>
    </row>
    <row r="73" spans="1:4" ht="16.2" thickBot="1" x14ac:dyDescent="0.3">
      <c r="A73" s="5">
        <v>71</v>
      </c>
      <c r="B73" s="6" t="s">
        <v>83</v>
      </c>
      <c r="C73" s="7" t="s">
        <v>100</v>
      </c>
      <c r="D73" s="7"/>
    </row>
    <row r="74" spans="1:4" ht="16.2" thickBot="1" x14ac:dyDescent="0.3">
      <c r="A74" s="5">
        <v>72</v>
      </c>
      <c r="B74" s="6" t="s">
        <v>84</v>
      </c>
      <c r="C74" s="7" t="s">
        <v>100</v>
      </c>
      <c r="D74" s="7"/>
    </row>
    <row r="75" spans="1:4" ht="16.2" thickBot="1" x14ac:dyDescent="0.3">
      <c r="A75" s="5">
        <v>73</v>
      </c>
      <c r="B75" s="6" t="s">
        <v>85</v>
      </c>
      <c r="C75" s="7" t="s">
        <v>100</v>
      </c>
      <c r="D75" s="7"/>
    </row>
    <row r="76" spans="1:4" ht="16.2" thickBot="1" x14ac:dyDescent="0.3">
      <c r="A76" s="5">
        <v>74</v>
      </c>
      <c r="B76" s="6" t="s">
        <v>86</v>
      </c>
      <c r="C76" s="7" t="s">
        <v>100</v>
      </c>
      <c r="D76" s="7"/>
    </row>
    <row r="77" spans="1:4" ht="16.2" thickBot="1" x14ac:dyDescent="0.3">
      <c r="A77" s="5">
        <v>75</v>
      </c>
      <c r="B77" s="6" t="s">
        <v>87</v>
      </c>
      <c r="C77" s="7" t="s">
        <v>100</v>
      </c>
      <c r="D77" s="7"/>
    </row>
    <row r="78" spans="1:4" ht="16.2" thickBot="1" x14ac:dyDescent="0.3">
      <c r="A78" s="5">
        <v>76</v>
      </c>
      <c r="B78" s="6" t="s">
        <v>88</v>
      </c>
      <c r="C78" s="7" t="s">
        <v>100</v>
      </c>
      <c r="D78" s="7"/>
    </row>
    <row r="79" spans="1:4" ht="16.2" thickBot="1" x14ac:dyDescent="0.3">
      <c r="A79" s="5">
        <v>77</v>
      </c>
      <c r="B79" s="6" t="s">
        <v>89</v>
      </c>
      <c r="C79" s="7" t="s">
        <v>100</v>
      </c>
      <c r="D79" s="7"/>
    </row>
    <row r="80" spans="1:4" ht="16.2" thickBot="1" x14ac:dyDescent="0.3">
      <c r="A80" s="5">
        <v>78</v>
      </c>
      <c r="B80" s="6" t="s">
        <v>90</v>
      </c>
      <c r="C80" s="7" t="s">
        <v>100</v>
      </c>
      <c r="D80" s="7"/>
    </row>
    <row r="81" spans="1:4" ht="16.2" thickBot="1" x14ac:dyDescent="0.3">
      <c r="A81" s="5">
        <v>79</v>
      </c>
      <c r="B81" s="6" t="s">
        <v>91</v>
      </c>
      <c r="C81" s="7" t="s">
        <v>100</v>
      </c>
      <c r="D81" s="7"/>
    </row>
    <row r="82" spans="1:4" ht="16.2" thickBot="1" x14ac:dyDescent="0.3">
      <c r="A82" s="5">
        <v>80</v>
      </c>
      <c r="B82" s="6" t="s">
        <v>92</v>
      </c>
      <c r="C82" s="7" t="s">
        <v>100</v>
      </c>
      <c r="D82" s="7"/>
    </row>
    <row r="83" spans="1:4" ht="16.2" thickBot="1" x14ac:dyDescent="0.3">
      <c r="A83" s="5">
        <v>81</v>
      </c>
      <c r="B83" s="6" t="s">
        <v>93</v>
      </c>
      <c r="C83" s="7" t="s">
        <v>100</v>
      </c>
      <c r="D83" s="7"/>
    </row>
    <row r="84" spans="1:4" ht="16.2" thickBot="1" x14ac:dyDescent="0.3">
      <c r="A84" s="5">
        <v>82</v>
      </c>
      <c r="B84" s="6" t="s">
        <v>94</v>
      </c>
      <c r="C84" s="7" t="s">
        <v>100</v>
      </c>
      <c r="D84" s="7"/>
    </row>
    <row r="85" spans="1:4" ht="16.2" thickBot="1" x14ac:dyDescent="0.3">
      <c r="A85" s="5">
        <v>83</v>
      </c>
      <c r="B85" s="6" t="s">
        <v>95</v>
      </c>
      <c r="C85" s="7" t="s">
        <v>100</v>
      </c>
      <c r="D85" s="7"/>
    </row>
    <row r="86" spans="1:4" ht="16.2" thickBot="1" x14ac:dyDescent="0.3">
      <c r="A86" s="5">
        <v>84</v>
      </c>
      <c r="B86" s="6" t="s">
        <v>96</v>
      </c>
      <c r="C86" s="7" t="s">
        <v>100</v>
      </c>
      <c r="D86" s="7"/>
    </row>
    <row r="87" spans="1:4" ht="16.2" thickBot="1" x14ac:dyDescent="0.3">
      <c r="A87" s="5">
        <v>85</v>
      </c>
      <c r="B87" s="6" t="s">
        <v>152</v>
      </c>
      <c r="C87" s="7" t="s">
        <v>100</v>
      </c>
      <c r="D87" s="7" t="s">
        <v>153</v>
      </c>
    </row>
    <row r="88" spans="1:4" ht="16.2" thickBot="1" x14ac:dyDescent="0.3">
      <c r="A88" s="5">
        <v>86</v>
      </c>
      <c r="B88" s="6" t="s">
        <v>154</v>
      </c>
      <c r="C88" s="7" t="s">
        <v>100</v>
      </c>
      <c r="D88" s="7" t="s">
        <v>153</v>
      </c>
    </row>
    <row r="89" spans="1:4" ht="16.2" thickBot="1" x14ac:dyDescent="0.3">
      <c r="A89" s="5">
        <v>87</v>
      </c>
      <c r="B89" s="6" t="s">
        <v>155</v>
      </c>
      <c r="C89" s="7" t="s">
        <v>100</v>
      </c>
      <c r="D89" s="7" t="s">
        <v>153</v>
      </c>
    </row>
    <row r="90" spans="1:4" ht="16.2" thickBot="1" x14ac:dyDescent="0.3">
      <c r="A90" s="5">
        <v>88</v>
      </c>
      <c r="B90" s="6" t="s">
        <v>156</v>
      </c>
      <c r="C90" s="7" t="s">
        <v>100</v>
      </c>
      <c r="D90" s="7" t="s">
        <v>153</v>
      </c>
    </row>
    <row r="91" spans="1:4" ht="16.2" thickBot="1" x14ac:dyDescent="0.3">
      <c r="A91" s="5">
        <v>89</v>
      </c>
      <c r="B91" s="6" t="s">
        <v>185</v>
      </c>
      <c r="C91" s="7" t="s">
        <v>100</v>
      </c>
      <c r="D91" s="7" t="s">
        <v>153</v>
      </c>
    </row>
    <row r="92" spans="1:4" ht="16.2" thickBot="1" x14ac:dyDescent="0.3">
      <c r="A92" s="5">
        <v>90</v>
      </c>
      <c r="B92" s="6" t="s">
        <v>157</v>
      </c>
      <c r="C92" s="7" t="s">
        <v>100</v>
      </c>
      <c r="D92" s="7" t="s">
        <v>153</v>
      </c>
    </row>
    <row r="93" spans="1:4" ht="16.2" thickBot="1" x14ac:dyDescent="0.3">
      <c r="A93" s="5">
        <v>91</v>
      </c>
      <c r="B93" s="6" t="s">
        <v>158</v>
      </c>
      <c r="C93" s="7" t="s">
        <v>100</v>
      </c>
      <c r="D93" s="7" t="s">
        <v>153</v>
      </c>
    </row>
    <row r="94" spans="1:4" ht="16.2" thickBot="1" x14ac:dyDescent="0.3">
      <c r="A94" s="5">
        <v>92</v>
      </c>
      <c r="B94" s="6" t="s">
        <v>159</v>
      </c>
      <c r="C94" s="7" t="s">
        <v>100</v>
      </c>
      <c r="D94" s="7" t="s">
        <v>153</v>
      </c>
    </row>
    <row r="95" spans="1:4" ht="16.2" thickBot="1" x14ac:dyDescent="0.3">
      <c r="A95" s="5">
        <v>93</v>
      </c>
      <c r="B95" s="6" t="s">
        <v>160</v>
      </c>
      <c r="C95" s="7" t="s">
        <v>100</v>
      </c>
      <c r="D95" s="7" t="s">
        <v>153</v>
      </c>
    </row>
    <row r="96" spans="1:4" ht="16.2" thickBot="1" x14ac:dyDescent="0.3">
      <c r="A96" s="5">
        <v>94</v>
      </c>
      <c r="B96" s="6" t="s">
        <v>186</v>
      </c>
      <c r="C96" s="7" t="s">
        <v>100</v>
      </c>
      <c r="D96" s="7" t="s">
        <v>153</v>
      </c>
    </row>
    <row r="97" spans="1:4" ht="16.2" thickBot="1" x14ac:dyDescent="0.3">
      <c r="A97" s="5">
        <v>95</v>
      </c>
      <c r="B97" s="6" t="s">
        <v>161</v>
      </c>
      <c r="C97" s="7" t="s">
        <v>100</v>
      </c>
      <c r="D97" s="7" t="s">
        <v>153</v>
      </c>
    </row>
    <row r="98" spans="1:4" ht="16.2" thickBot="1" x14ac:dyDescent="0.3">
      <c r="A98" s="5">
        <v>96</v>
      </c>
      <c r="B98" s="6" t="s">
        <v>162</v>
      </c>
      <c r="C98" s="7" t="s">
        <v>100</v>
      </c>
      <c r="D98" s="7" t="s">
        <v>153</v>
      </c>
    </row>
    <row r="99" spans="1:4" ht="16.2" thickBot="1" x14ac:dyDescent="0.3">
      <c r="A99" s="5">
        <v>97</v>
      </c>
      <c r="B99" s="21" t="s">
        <v>163</v>
      </c>
      <c r="C99" s="7" t="s">
        <v>100</v>
      </c>
      <c r="D99" s="7" t="s">
        <v>153</v>
      </c>
    </row>
    <row r="100" spans="1:4" ht="16.2" thickBot="1" x14ac:dyDescent="0.3">
      <c r="A100" s="5">
        <v>98</v>
      </c>
      <c r="B100" s="6" t="s">
        <v>164</v>
      </c>
      <c r="C100" s="7" t="s">
        <v>100</v>
      </c>
      <c r="D100" s="7" t="s">
        <v>153</v>
      </c>
    </row>
    <row r="101" spans="1:4" ht="16.2" thickBot="1" x14ac:dyDescent="0.3">
      <c r="A101" s="5">
        <v>99</v>
      </c>
      <c r="B101" s="6" t="s">
        <v>165</v>
      </c>
      <c r="C101" s="7" t="s">
        <v>100</v>
      </c>
      <c r="D101" s="7" t="s">
        <v>153</v>
      </c>
    </row>
    <row r="102" spans="1:4" ht="16.2" thickBot="1" x14ac:dyDescent="0.3">
      <c r="A102" s="5">
        <v>100</v>
      </c>
      <c r="B102" s="6" t="s">
        <v>166</v>
      </c>
      <c r="C102" s="7" t="s">
        <v>100</v>
      </c>
      <c r="D102" s="7" t="s">
        <v>153</v>
      </c>
    </row>
    <row r="103" spans="1:4" ht="16.2" thickBot="1" x14ac:dyDescent="0.3">
      <c r="A103" s="5">
        <v>101</v>
      </c>
      <c r="B103" s="6" t="s">
        <v>167</v>
      </c>
      <c r="C103" s="7" t="s">
        <v>100</v>
      </c>
      <c r="D103" s="7" t="s">
        <v>153</v>
      </c>
    </row>
    <row r="104" spans="1:4" ht="16.2" thickBot="1" x14ac:dyDescent="0.3">
      <c r="A104" s="5">
        <v>102</v>
      </c>
      <c r="B104" s="6" t="s">
        <v>168</v>
      </c>
      <c r="C104" s="7" t="s">
        <v>100</v>
      </c>
      <c r="D104" s="7" t="s">
        <v>153</v>
      </c>
    </row>
    <row r="105" spans="1:4" ht="16.2" thickBot="1" x14ac:dyDescent="0.3">
      <c r="A105" s="5">
        <v>103</v>
      </c>
      <c r="B105" s="6" t="s">
        <v>169</v>
      </c>
      <c r="C105" s="7" t="s">
        <v>100</v>
      </c>
      <c r="D105" s="7" t="s">
        <v>153</v>
      </c>
    </row>
    <row r="106" spans="1:4" ht="16.2" thickBot="1" x14ac:dyDescent="0.3">
      <c r="A106" s="5">
        <v>104</v>
      </c>
      <c r="B106" s="6" t="s">
        <v>170</v>
      </c>
      <c r="C106" s="7" t="s">
        <v>100</v>
      </c>
      <c r="D106" s="7" t="s">
        <v>153</v>
      </c>
    </row>
    <row r="107" spans="1:4" ht="16.2" thickBot="1" x14ac:dyDescent="0.3">
      <c r="A107" s="5">
        <v>105</v>
      </c>
      <c r="B107" s="6" t="s">
        <v>171</v>
      </c>
      <c r="C107" s="7" t="s">
        <v>100</v>
      </c>
      <c r="D107" s="7" t="s">
        <v>153</v>
      </c>
    </row>
    <row r="108" spans="1:4" ht="16.2" thickBot="1" x14ac:dyDescent="0.3">
      <c r="A108" s="5">
        <v>106</v>
      </c>
      <c r="B108" s="6" t="s">
        <v>172</v>
      </c>
      <c r="C108" s="7" t="s">
        <v>100</v>
      </c>
      <c r="D108" s="7" t="s">
        <v>153</v>
      </c>
    </row>
    <row r="109" spans="1:4" ht="16.2" thickBot="1" x14ac:dyDescent="0.3">
      <c r="A109" s="5">
        <v>107</v>
      </c>
      <c r="B109" s="6" t="s">
        <v>173</v>
      </c>
      <c r="C109" s="7" t="s">
        <v>100</v>
      </c>
      <c r="D109" s="7" t="s">
        <v>153</v>
      </c>
    </row>
    <row r="110" spans="1:4" ht="16.2" thickBot="1" x14ac:dyDescent="0.3">
      <c r="A110" s="5">
        <v>108</v>
      </c>
      <c r="B110" s="6" t="s">
        <v>174</v>
      </c>
      <c r="C110" s="7" t="s">
        <v>100</v>
      </c>
      <c r="D110" s="7" t="s">
        <v>153</v>
      </c>
    </row>
    <row r="111" spans="1:4" ht="16.2" thickBot="1" x14ac:dyDescent="0.3">
      <c r="A111" s="5">
        <v>109</v>
      </c>
      <c r="B111" s="6" t="s">
        <v>175</v>
      </c>
      <c r="C111" s="7" t="s">
        <v>100</v>
      </c>
      <c r="D111" s="7" t="s">
        <v>153</v>
      </c>
    </row>
    <row r="112" spans="1:4" ht="16.2" thickBot="1" x14ac:dyDescent="0.3">
      <c r="A112" s="5">
        <v>110</v>
      </c>
      <c r="B112" s="6" t="s">
        <v>176</v>
      </c>
      <c r="C112" s="7" t="s">
        <v>100</v>
      </c>
      <c r="D112" s="7" t="s">
        <v>153</v>
      </c>
    </row>
    <row r="113" spans="1:4" ht="16.2" thickBot="1" x14ac:dyDescent="0.3">
      <c r="A113" s="5">
        <v>111</v>
      </c>
      <c r="B113" s="6" t="s">
        <v>177</v>
      </c>
      <c r="C113" s="7" t="s">
        <v>100</v>
      </c>
      <c r="D113" s="7" t="s">
        <v>153</v>
      </c>
    </row>
    <row r="114" spans="1:4" ht="16.2" thickBot="1" x14ac:dyDescent="0.3">
      <c r="A114" s="5">
        <v>112</v>
      </c>
      <c r="B114" s="6" t="s">
        <v>178</v>
      </c>
      <c r="C114" s="7" t="s">
        <v>100</v>
      </c>
      <c r="D114" s="7" t="s">
        <v>153</v>
      </c>
    </row>
    <row r="115" spans="1:4" ht="16.2" thickBot="1" x14ac:dyDescent="0.3">
      <c r="A115" s="5">
        <v>113</v>
      </c>
      <c r="B115" s="6" t="s">
        <v>179</v>
      </c>
      <c r="C115" s="7" t="s">
        <v>100</v>
      </c>
      <c r="D115" s="7" t="s">
        <v>153</v>
      </c>
    </row>
    <row r="116" spans="1:4" ht="16.2" thickBot="1" x14ac:dyDescent="0.3">
      <c r="A116" s="5">
        <v>114</v>
      </c>
      <c r="B116" s="6" t="s">
        <v>180</v>
      </c>
      <c r="C116" s="7" t="s">
        <v>100</v>
      </c>
      <c r="D116" s="7" t="s">
        <v>153</v>
      </c>
    </row>
    <row r="117" spans="1:4" ht="16.2" thickBot="1" x14ac:dyDescent="0.3">
      <c r="A117" s="5">
        <v>115</v>
      </c>
      <c r="B117" s="6" t="s">
        <v>181</v>
      </c>
      <c r="C117" s="7" t="s">
        <v>100</v>
      </c>
      <c r="D117" s="7" t="s">
        <v>153</v>
      </c>
    </row>
    <row r="118" spans="1:4" ht="16.2" thickBot="1" x14ac:dyDescent="0.3">
      <c r="A118" s="5">
        <v>116</v>
      </c>
      <c r="B118" s="6" t="s">
        <v>182</v>
      </c>
      <c r="C118" s="7" t="s">
        <v>100</v>
      </c>
      <c r="D118" s="7" t="s">
        <v>153</v>
      </c>
    </row>
    <row r="119" spans="1:4" ht="16.2" thickBot="1" x14ac:dyDescent="0.3">
      <c r="A119" s="5">
        <v>117</v>
      </c>
      <c r="B119" s="6" t="s">
        <v>183</v>
      </c>
      <c r="C119" s="7" t="s">
        <v>100</v>
      </c>
      <c r="D119" s="7" t="s">
        <v>153</v>
      </c>
    </row>
    <row r="120" spans="1:4" ht="16.2" thickBot="1" x14ac:dyDescent="0.3">
      <c r="A120" s="5">
        <v>118</v>
      </c>
      <c r="B120" s="6" t="s">
        <v>187</v>
      </c>
      <c r="C120" s="7" t="s">
        <v>100</v>
      </c>
      <c r="D120" s="7" t="s">
        <v>153</v>
      </c>
    </row>
    <row r="121" spans="1:4" ht="16.2" thickBot="1" x14ac:dyDescent="0.3">
      <c r="A121" s="5">
        <v>119</v>
      </c>
      <c r="B121" s="6" t="s">
        <v>104</v>
      </c>
      <c r="C121" s="7" t="s">
        <v>105</v>
      </c>
      <c r="D121" s="7"/>
    </row>
  </sheetData>
  <phoneticPr fontId="2" type="noConversion"/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973FCF-B41F-4B08-BBCE-A6865DB3B43B}">
  <dimension ref="A1:D28"/>
  <sheetViews>
    <sheetView zoomScale="202" zoomScaleNormal="202" workbookViewId="0">
      <selection activeCell="A11" sqref="A11:XFD11"/>
    </sheetView>
  </sheetViews>
  <sheetFormatPr defaultColWidth="8.77734375" defaultRowHeight="13.8" x14ac:dyDescent="0.25"/>
  <cols>
    <col min="1" max="1" width="28" bestFit="1" customWidth="1"/>
    <col min="2" max="2" width="30" bestFit="1" customWidth="1"/>
    <col min="4" max="4" width="11.33203125" bestFit="1" customWidth="1"/>
  </cols>
  <sheetData>
    <row r="1" spans="1:4" ht="15.6" x14ac:dyDescent="0.25">
      <c r="A1" s="17" t="s">
        <v>109</v>
      </c>
      <c r="B1" s="17" t="s">
        <v>110</v>
      </c>
      <c r="C1" s="17" t="s">
        <v>111</v>
      </c>
      <c r="D1" s="17" t="s">
        <v>113</v>
      </c>
    </row>
    <row r="2" spans="1:4" x14ac:dyDescent="0.25">
      <c r="A2" s="18" t="s">
        <v>138</v>
      </c>
      <c r="B2" s="18" t="s">
        <v>117</v>
      </c>
      <c r="C2" s="18">
        <v>1</v>
      </c>
      <c r="D2" s="18">
        <v>5000</v>
      </c>
    </row>
    <row r="3" spans="1:4" x14ac:dyDescent="0.25">
      <c r="A3" s="18" t="s">
        <v>118</v>
      </c>
      <c r="B3" s="18" t="s">
        <v>119</v>
      </c>
      <c r="C3" s="18">
        <v>2</v>
      </c>
      <c r="D3" s="18">
        <v>3000</v>
      </c>
    </row>
    <row r="4" spans="1:4" x14ac:dyDescent="0.25">
      <c r="A4" s="18" t="s">
        <v>120</v>
      </c>
      <c r="B4" s="18" t="s">
        <v>121</v>
      </c>
      <c r="C4" s="18">
        <v>3</v>
      </c>
      <c r="D4" s="18">
        <v>2000</v>
      </c>
    </row>
    <row r="5" spans="1:4" x14ac:dyDescent="0.25">
      <c r="A5" s="18" t="s">
        <v>122</v>
      </c>
      <c r="B5" s="18"/>
      <c r="C5" s="18">
        <v>4</v>
      </c>
      <c r="D5" s="18">
        <v>1000</v>
      </c>
    </row>
    <row r="6" spans="1:4" x14ac:dyDescent="0.25">
      <c r="A6" s="19" t="s">
        <v>123</v>
      </c>
      <c r="B6" s="19" t="s">
        <v>124</v>
      </c>
      <c r="C6" s="19">
        <v>5</v>
      </c>
      <c r="D6" s="19">
        <v>1000</v>
      </c>
    </row>
    <row r="7" spans="1:4" x14ac:dyDescent="0.25">
      <c r="A7" s="19" t="s">
        <v>125</v>
      </c>
      <c r="B7" s="19" t="s">
        <v>126</v>
      </c>
      <c r="C7" s="19">
        <v>6</v>
      </c>
      <c r="D7" s="19">
        <v>800</v>
      </c>
    </row>
    <row r="8" spans="1:4" x14ac:dyDescent="0.25">
      <c r="A8" s="18"/>
      <c r="B8" s="18"/>
      <c r="C8" s="18"/>
      <c r="D8" s="18"/>
    </row>
    <row r="9" spans="1:4" x14ac:dyDescent="0.25">
      <c r="A9" s="18" t="s">
        <v>127</v>
      </c>
      <c r="B9" s="18" t="s">
        <v>128</v>
      </c>
      <c r="C9" s="18">
        <v>7</v>
      </c>
      <c r="D9" s="18">
        <v>3000</v>
      </c>
    </row>
    <row r="10" spans="1:4" x14ac:dyDescent="0.25">
      <c r="A10" s="18" t="s">
        <v>129</v>
      </c>
      <c r="B10" s="18" t="s">
        <v>130</v>
      </c>
      <c r="C10" s="18">
        <v>8</v>
      </c>
      <c r="D10" s="18">
        <v>2000</v>
      </c>
    </row>
    <row r="11" spans="1:4" x14ac:dyDescent="0.25">
      <c r="A11" s="18" t="s">
        <v>131</v>
      </c>
      <c r="B11" s="18" t="s">
        <v>132</v>
      </c>
      <c r="C11" s="18">
        <v>9</v>
      </c>
      <c r="D11" s="18">
        <v>1500</v>
      </c>
    </row>
    <row r="12" spans="1:4" x14ac:dyDescent="0.25">
      <c r="A12" s="18" t="s">
        <v>133</v>
      </c>
      <c r="B12" s="18"/>
      <c r="C12" s="18">
        <v>10</v>
      </c>
      <c r="D12" s="18">
        <v>1000</v>
      </c>
    </row>
    <row r="13" spans="1:4" x14ac:dyDescent="0.25">
      <c r="A13" s="19" t="s">
        <v>134</v>
      </c>
      <c r="B13" s="19" t="s">
        <v>135</v>
      </c>
      <c r="C13" s="19">
        <v>11</v>
      </c>
      <c r="D13" s="19">
        <v>800</v>
      </c>
    </row>
    <row r="14" spans="1:4" x14ac:dyDescent="0.25">
      <c r="A14" s="19" t="s">
        <v>136</v>
      </c>
      <c r="B14" s="19" t="s">
        <v>137</v>
      </c>
      <c r="C14" s="19">
        <v>12</v>
      </c>
      <c r="D14" s="19">
        <v>600</v>
      </c>
    </row>
    <row r="15" spans="1:4" x14ac:dyDescent="0.25">
      <c r="A15" s="18"/>
      <c r="B15" s="18"/>
      <c r="C15" s="18"/>
      <c r="D15" s="18"/>
    </row>
    <row r="16" spans="1:4" x14ac:dyDescent="0.25">
      <c r="A16" s="18" t="s">
        <v>112</v>
      </c>
      <c r="B16" s="18" t="s">
        <v>112</v>
      </c>
      <c r="C16" s="18">
        <v>13</v>
      </c>
      <c r="D16" s="20" t="s">
        <v>114</v>
      </c>
    </row>
    <row r="17" spans="1:4" hidden="1" x14ac:dyDescent="0.25">
      <c r="A17" t="s">
        <v>117</v>
      </c>
      <c r="C17">
        <v>1</v>
      </c>
      <c r="D17">
        <v>5000</v>
      </c>
    </row>
    <row r="18" spans="1:4" hidden="1" x14ac:dyDescent="0.25">
      <c r="A18" t="s">
        <v>119</v>
      </c>
      <c r="C18">
        <v>2</v>
      </c>
      <c r="D18">
        <v>3000</v>
      </c>
    </row>
    <row r="19" spans="1:4" hidden="1" x14ac:dyDescent="0.25">
      <c r="A19" t="s">
        <v>121</v>
      </c>
      <c r="C19">
        <v>3</v>
      </c>
      <c r="D19">
        <v>2000</v>
      </c>
    </row>
    <row r="20" spans="1:4" hidden="1" x14ac:dyDescent="0.25">
      <c r="D20">
        <v>1000</v>
      </c>
    </row>
    <row r="21" spans="1:4" hidden="1" x14ac:dyDescent="0.25">
      <c r="A21" s="9" t="s">
        <v>124</v>
      </c>
      <c r="C21" s="9">
        <v>5</v>
      </c>
      <c r="D21" s="9">
        <v>1000</v>
      </c>
    </row>
    <row r="22" spans="1:4" hidden="1" x14ac:dyDescent="0.25">
      <c r="A22" s="9" t="s">
        <v>126</v>
      </c>
      <c r="C22" s="9">
        <v>6</v>
      </c>
      <c r="D22" s="9">
        <v>800</v>
      </c>
    </row>
    <row r="23" spans="1:4" hidden="1" x14ac:dyDescent="0.25">
      <c r="A23" t="s">
        <v>128</v>
      </c>
      <c r="C23">
        <v>7</v>
      </c>
      <c r="D23">
        <v>3000</v>
      </c>
    </row>
    <row r="24" spans="1:4" hidden="1" x14ac:dyDescent="0.25">
      <c r="A24" t="s">
        <v>130</v>
      </c>
      <c r="C24">
        <v>8</v>
      </c>
      <c r="D24">
        <v>2000</v>
      </c>
    </row>
    <row r="25" spans="1:4" hidden="1" x14ac:dyDescent="0.25">
      <c r="A25" t="s">
        <v>132</v>
      </c>
      <c r="C25">
        <v>9</v>
      </c>
      <c r="D25">
        <v>1500</v>
      </c>
    </row>
    <row r="26" spans="1:4" hidden="1" x14ac:dyDescent="0.25">
      <c r="D26">
        <v>1000</v>
      </c>
    </row>
    <row r="27" spans="1:4" hidden="1" x14ac:dyDescent="0.25">
      <c r="A27" s="9" t="s">
        <v>135</v>
      </c>
      <c r="C27" s="9">
        <v>11</v>
      </c>
      <c r="D27" s="9">
        <v>800</v>
      </c>
    </row>
    <row r="28" spans="1:4" hidden="1" x14ac:dyDescent="0.25">
      <c r="A28" s="9" t="s">
        <v>137</v>
      </c>
      <c r="C28" s="9">
        <v>12</v>
      </c>
      <c r="D28" s="9">
        <v>600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附件3 科技创新优秀指导教师信息汇总表</vt:lpstr>
      <vt:lpstr>表1.全国普通高校大学生竞赛排行榜</vt:lpstr>
      <vt:lpstr>表2.获奖金额及对应奖项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杨絮</dc:creator>
  <cp:lastModifiedBy>石油学院辅导员</cp:lastModifiedBy>
  <dcterms:created xsi:type="dcterms:W3CDTF">2024-11-08T08:46:19Z</dcterms:created>
  <dcterms:modified xsi:type="dcterms:W3CDTF">2024-11-19T02:29:43Z</dcterms:modified>
</cp:coreProperties>
</file>